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<sst xmlns="http://schemas.openxmlformats.org/spreadsheetml/2006/main" count="71" uniqueCount="56">
  <si>
    <t>2022年项目需要财政衔接资金统计表</t>
  </si>
  <si>
    <t>单位：人、万元</t>
  </si>
  <si>
    <t>序号</t>
  </si>
  <si>
    <t>开发单位</t>
  </si>
  <si>
    <t>开发总数</t>
  </si>
  <si>
    <t>月工资</t>
  </si>
  <si>
    <t>工资总额</t>
  </si>
  <si>
    <t>自有资金</t>
  </si>
  <si>
    <t>需要衔接资金</t>
  </si>
  <si>
    <t>人社局</t>
  </si>
  <si>
    <t>交通局</t>
  </si>
  <si>
    <t>水利局</t>
  </si>
  <si>
    <t>移民搬迁公司</t>
  </si>
  <si>
    <t>永乐街办各村</t>
  </si>
  <si>
    <t>回龙镇各村</t>
  </si>
  <si>
    <t>铁厂镇各村</t>
  </si>
  <si>
    <t>大坪镇各村</t>
  </si>
  <si>
    <t>米粮镇各村</t>
  </si>
  <si>
    <t>茅坪镇各村</t>
  </si>
  <si>
    <t>西口镇各村</t>
  </si>
  <si>
    <t>高峰镇各村</t>
  </si>
  <si>
    <t>青铜关镇各村</t>
  </si>
  <si>
    <t>柴坪镇各村</t>
  </si>
  <si>
    <t>庙沟镇各村</t>
  </si>
  <si>
    <t>达仁镇各村</t>
  </si>
  <si>
    <t>木王镇各村</t>
  </si>
  <si>
    <t>月河镇各村</t>
  </si>
  <si>
    <t>云盖寺镇各村</t>
  </si>
  <si>
    <t>各村开发</t>
  </si>
  <si>
    <t>交通补助</t>
  </si>
  <si>
    <t>3000人</t>
  </si>
  <si>
    <t>2022年支付第一批农村公益岗位人员工资一览表</t>
  </si>
  <si>
    <t>镇（办）
名称</t>
  </si>
  <si>
    <t>交通局聘用护路员</t>
  </si>
  <si>
    <t>水利局聘用水管员</t>
  </si>
  <si>
    <t>移民搬迁公司开发</t>
  </si>
  <si>
    <t>各村开发公益岗位</t>
  </si>
  <si>
    <t>支付合计</t>
  </si>
  <si>
    <t>人数</t>
  </si>
  <si>
    <t>衔接资金</t>
  </si>
  <si>
    <t>永乐街办</t>
  </si>
  <si>
    <t>回龙镇</t>
  </si>
  <si>
    <t>铁厂镇</t>
  </si>
  <si>
    <t>大坪镇</t>
  </si>
  <si>
    <t>米粮镇</t>
  </si>
  <si>
    <t>茅坪镇</t>
  </si>
  <si>
    <t>西口镇</t>
  </si>
  <si>
    <t>高峰镇</t>
  </si>
  <si>
    <t>青铜关镇</t>
  </si>
  <si>
    <t>柴坪镇</t>
  </si>
  <si>
    <t>庙沟镇</t>
  </si>
  <si>
    <t>达仁镇</t>
  </si>
  <si>
    <t>木王镇</t>
  </si>
  <si>
    <t>月河镇</t>
  </si>
  <si>
    <t>云盖寺镇</t>
  </si>
  <si>
    <t>合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</si>
</sst>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8"/>
      <color rgb="FF000000"/>
      <name val="方正小标宋简体"/>
      <charset val="134"/>
    </font>
    <font>
      <b/>
      <sz val="14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0"/>
      <color rgb="FF000000"/>
      <name val="方正小标宋简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14" borderId="11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31" fillId="21" borderId="1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L10" sqref="L10"/>
    </sheetView>
  </sheetViews>
  <sheetFormatPr defaultColWidth="10" defaultRowHeight="15.6" outlineLevelCol="7"/>
  <cols>
    <col min="1" max="1" width="7" style="34" customWidth="1"/>
    <col min="2" max="2" width="15.8148148148148" style="34" customWidth="1"/>
    <col min="3" max="3" width="10.6666666666667" style="34" customWidth="1"/>
    <col min="4" max="4" width="12.4444444444444" style="34" customWidth="1"/>
    <col min="5" max="5" width="10.4444444444444" style="34" customWidth="1"/>
    <col min="6" max="6" width="11.6666666666667" style="34" customWidth="1"/>
    <col min="7" max="7" width="14.2222222222222" style="34" customWidth="1"/>
    <col min="8" max="8" width="9.66666666666667" style="40" customWidth="1"/>
    <col min="9" max="16374" width="10" style="34"/>
  </cols>
  <sheetData>
    <row r="1" s="34" customFormat="1" ht="42" customHeight="1" spans="1:8">
      <c r="A1" s="41" t="s">
        <v>0</v>
      </c>
      <c r="B1" s="41"/>
      <c r="C1" s="41"/>
      <c r="D1" s="41"/>
      <c r="E1" s="41"/>
      <c r="F1" s="41"/>
      <c r="G1" s="41"/>
      <c r="H1" s="40"/>
    </row>
    <row r="2" s="34" customFormat="1" ht="37" customHeight="1" spans="1:8">
      <c r="A2" s="42"/>
      <c r="B2" s="42"/>
      <c r="C2" s="42"/>
      <c r="D2" s="42"/>
      <c r="E2" s="43" t="s">
        <v>1</v>
      </c>
      <c r="F2" s="42"/>
      <c r="G2" s="42"/>
      <c r="H2" s="40"/>
    </row>
    <row r="3" s="34" customFormat="1" ht="28" customHeight="1" spans="1:8">
      <c r="A3" s="30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40"/>
    </row>
    <row r="4" s="34" customFormat="1" ht="28" customHeight="1" spans="1:8">
      <c r="A4" s="30">
        <v>1</v>
      </c>
      <c r="B4" s="30" t="s">
        <v>9</v>
      </c>
      <c r="C4" s="30">
        <v>1587</v>
      </c>
      <c r="D4" s="30">
        <v>99.8226</v>
      </c>
      <c r="E4" s="30">
        <f>D4*12</f>
        <v>1197.8712</v>
      </c>
      <c r="F4" s="30">
        <v>898.4034</v>
      </c>
      <c r="G4" s="30">
        <f>E4-F4</f>
        <v>299.4678</v>
      </c>
      <c r="H4" s="40"/>
    </row>
    <row r="5" s="34" customFormat="1" ht="28" customHeight="1" spans="1:8">
      <c r="A5" s="30">
        <v>2</v>
      </c>
      <c r="B5" s="44" t="s">
        <v>10</v>
      </c>
      <c r="C5" s="44">
        <v>646</v>
      </c>
      <c r="D5" s="44">
        <v>32.3</v>
      </c>
      <c r="E5" s="30">
        <f>D5*12</f>
        <v>387.6</v>
      </c>
      <c r="F5" s="30">
        <v>120</v>
      </c>
      <c r="G5" s="30">
        <f>E5-F5</f>
        <v>267.6</v>
      </c>
      <c r="H5" s="40">
        <v>267.6</v>
      </c>
    </row>
    <row r="6" s="34" customFormat="1" ht="28" customHeight="1" spans="1:8">
      <c r="A6" s="30">
        <v>3</v>
      </c>
      <c r="B6" s="44" t="s">
        <v>11</v>
      </c>
      <c r="C6" s="44">
        <v>275</v>
      </c>
      <c r="D6" s="44">
        <v>13.75</v>
      </c>
      <c r="E6" s="30">
        <f>D6*12</f>
        <v>165</v>
      </c>
      <c r="F6" s="30"/>
      <c r="G6" s="30">
        <f>E6-F6</f>
        <v>165</v>
      </c>
      <c r="H6" s="40">
        <v>165</v>
      </c>
    </row>
    <row r="7" s="34" customFormat="1" ht="28" customHeight="1" spans="1:8">
      <c r="A7" s="30">
        <v>4</v>
      </c>
      <c r="B7" s="44" t="s">
        <v>12</v>
      </c>
      <c r="C7" s="44">
        <v>75</v>
      </c>
      <c r="D7" s="44">
        <v>5.46</v>
      </c>
      <c r="E7" s="30">
        <v>61.32</v>
      </c>
      <c r="F7" s="30">
        <v>28.68</v>
      </c>
      <c r="G7" s="30">
        <f>E7-F7</f>
        <v>32.64</v>
      </c>
      <c r="H7" s="40">
        <v>32.64</v>
      </c>
    </row>
    <row r="8" s="34" customFormat="1" ht="28" customHeight="1" spans="1:8">
      <c r="A8" s="30">
        <v>1</v>
      </c>
      <c r="B8" s="30" t="s">
        <v>13</v>
      </c>
      <c r="C8" s="30">
        <v>202</v>
      </c>
      <c r="D8" s="30">
        <v>11.54</v>
      </c>
      <c r="E8" s="45">
        <f t="shared" ref="E7:E23" si="0">D8*12</f>
        <v>138.48</v>
      </c>
      <c r="F8" s="30">
        <v>75.01</v>
      </c>
      <c r="G8" s="30">
        <f>E8-F8</f>
        <v>63.47</v>
      </c>
      <c r="H8" s="40">
        <f>G8*334.76/750.227</f>
        <v>28.3210510952018</v>
      </c>
    </row>
    <row r="9" s="34" customFormat="1" ht="28" customHeight="1" spans="1:8">
      <c r="A9" s="30">
        <v>2</v>
      </c>
      <c r="B9" s="30" t="s">
        <v>14</v>
      </c>
      <c r="C9" s="30">
        <v>71</v>
      </c>
      <c r="D9" s="30">
        <v>3.93</v>
      </c>
      <c r="E9" s="45">
        <f t="shared" si="0"/>
        <v>47.16</v>
      </c>
      <c r="F9" s="30">
        <v>16.7</v>
      </c>
      <c r="G9" s="30">
        <f t="shared" ref="G9:G22" si="1">E9-F9</f>
        <v>30.46</v>
      </c>
      <c r="H9" s="40">
        <f t="shared" ref="H9:H22" si="2">G9*334.76/750.227</f>
        <v>13.5916057406625</v>
      </c>
    </row>
    <row r="10" s="34" customFormat="1" ht="28" customHeight="1" spans="1:8">
      <c r="A10" s="30">
        <v>3</v>
      </c>
      <c r="B10" s="30" t="s">
        <v>15</v>
      </c>
      <c r="C10" s="30">
        <v>73</v>
      </c>
      <c r="D10" s="30">
        <v>4.48</v>
      </c>
      <c r="E10" s="45">
        <f t="shared" si="0"/>
        <v>53.76</v>
      </c>
      <c r="F10" s="30">
        <v>9.3</v>
      </c>
      <c r="G10" s="30">
        <f t="shared" si="1"/>
        <v>44.46</v>
      </c>
      <c r="H10" s="40">
        <f t="shared" si="2"/>
        <v>19.8385683266531</v>
      </c>
    </row>
    <row r="11" s="34" customFormat="1" ht="28" customHeight="1" spans="1:8">
      <c r="A11" s="30">
        <v>4</v>
      </c>
      <c r="B11" s="30" t="s">
        <v>16</v>
      </c>
      <c r="C11" s="30">
        <v>98</v>
      </c>
      <c r="D11" s="30">
        <v>5.41</v>
      </c>
      <c r="E11" s="45">
        <f t="shared" si="0"/>
        <v>64.92</v>
      </c>
      <c r="F11" s="30">
        <v>39.52</v>
      </c>
      <c r="G11" s="30">
        <f t="shared" si="1"/>
        <v>25.4</v>
      </c>
      <c r="H11" s="40">
        <f t="shared" si="2"/>
        <v>11.3337749774402</v>
      </c>
    </row>
    <row r="12" s="34" customFormat="1" ht="28" customHeight="1" spans="1:8">
      <c r="A12" s="30">
        <v>5</v>
      </c>
      <c r="B12" s="30" t="s">
        <v>17</v>
      </c>
      <c r="C12" s="30">
        <v>219</v>
      </c>
      <c r="D12" s="30">
        <v>12.36</v>
      </c>
      <c r="E12" s="45">
        <f t="shared" si="0"/>
        <v>148.32</v>
      </c>
      <c r="F12" s="30">
        <v>49.71</v>
      </c>
      <c r="G12" s="30">
        <f t="shared" si="1"/>
        <v>98.61</v>
      </c>
      <c r="H12" s="40">
        <f t="shared" si="2"/>
        <v>44.0009271860384</v>
      </c>
    </row>
    <row r="13" s="34" customFormat="1" ht="28" customHeight="1" spans="1:8">
      <c r="A13" s="30">
        <v>6</v>
      </c>
      <c r="B13" s="30" t="s">
        <v>18</v>
      </c>
      <c r="C13" s="30">
        <v>84</v>
      </c>
      <c r="D13" s="30">
        <v>4.76</v>
      </c>
      <c r="E13" s="45">
        <f t="shared" si="0"/>
        <v>57.12</v>
      </c>
      <c r="F13" s="30">
        <v>20.7</v>
      </c>
      <c r="G13" s="30">
        <f t="shared" si="1"/>
        <v>36.42</v>
      </c>
      <c r="H13" s="40">
        <f t="shared" si="2"/>
        <v>16.2510269558414</v>
      </c>
    </row>
    <row r="14" s="34" customFormat="1" ht="28" customHeight="1" spans="1:8">
      <c r="A14" s="30">
        <v>7</v>
      </c>
      <c r="B14" s="30" t="s">
        <v>19</v>
      </c>
      <c r="C14" s="30">
        <v>125</v>
      </c>
      <c r="D14" s="30">
        <v>7.13</v>
      </c>
      <c r="E14" s="45">
        <f t="shared" si="0"/>
        <v>85.56</v>
      </c>
      <c r="F14" s="30">
        <v>41.63</v>
      </c>
      <c r="G14" s="30">
        <f t="shared" si="1"/>
        <v>43.93</v>
      </c>
      <c r="H14" s="40">
        <f t="shared" si="2"/>
        <v>19.6020761716121</v>
      </c>
    </row>
    <row r="15" s="34" customFormat="1" ht="28" customHeight="1" spans="1:8">
      <c r="A15" s="30">
        <v>8</v>
      </c>
      <c r="B15" s="30" t="s">
        <v>20</v>
      </c>
      <c r="C15" s="30">
        <v>120</v>
      </c>
      <c r="D15" s="30">
        <v>6.529</v>
      </c>
      <c r="E15" s="45">
        <f t="shared" si="0"/>
        <v>78.348</v>
      </c>
      <c r="F15" s="30">
        <v>19.587</v>
      </c>
      <c r="G15" s="30">
        <f t="shared" si="1"/>
        <v>58.761</v>
      </c>
      <c r="H15" s="40">
        <f t="shared" si="2"/>
        <v>26.2198406082426</v>
      </c>
    </row>
    <row r="16" s="34" customFormat="1" ht="28" customHeight="1" spans="1:8">
      <c r="A16" s="30">
        <v>9</v>
      </c>
      <c r="B16" s="30" t="s">
        <v>21</v>
      </c>
      <c r="C16" s="30">
        <v>155</v>
      </c>
      <c r="D16" s="30">
        <v>9.28</v>
      </c>
      <c r="E16" s="45">
        <f t="shared" si="0"/>
        <v>111.36</v>
      </c>
      <c r="F16" s="30">
        <v>39.72</v>
      </c>
      <c r="G16" s="30">
        <f t="shared" si="1"/>
        <v>71.64</v>
      </c>
      <c r="H16" s="40">
        <f t="shared" si="2"/>
        <v>31.9665999757407</v>
      </c>
    </row>
    <row r="17" s="34" customFormat="1" ht="28" customHeight="1" spans="1:8">
      <c r="A17" s="30">
        <v>10</v>
      </c>
      <c r="B17" s="30" t="s">
        <v>22</v>
      </c>
      <c r="C17" s="30">
        <v>165</v>
      </c>
      <c r="D17" s="30">
        <v>9.178</v>
      </c>
      <c r="E17" s="45">
        <f t="shared" si="0"/>
        <v>110.136</v>
      </c>
      <c r="F17" s="30">
        <v>12.52</v>
      </c>
      <c r="G17" s="30">
        <f t="shared" si="1"/>
        <v>97.616</v>
      </c>
      <c r="H17" s="40">
        <f t="shared" si="2"/>
        <v>43.557392842433</v>
      </c>
    </row>
    <row r="18" s="34" customFormat="1" ht="28" customHeight="1" spans="1:8">
      <c r="A18" s="30">
        <v>11</v>
      </c>
      <c r="B18" s="30" t="s">
        <v>23</v>
      </c>
      <c r="C18" s="30">
        <v>24</v>
      </c>
      <c r="D18" s="30">
        <v>1.61</v>
      </c>
      <c r="E18" s="45">
        <f t="shared" si="0"/>
        <v>19.32</v>
      </c>
      <c r="F18" s="30">
        <v>3.2</v>
      </c>
      <c r="G18" s="30">
        <f t="shared" si="1"/>
        <v>16.12</v>
      </c>
      <c r="H18" s="40">
        <f t="shared" si="2"/>
        <v>7.19293120615494</v>
      </c>
    </row>
    <row r="19" s="34" customFormat="1" ht="28" customHeight="1" spans="1:8">
      <c r="A19" s="30">
        <v>12</v>
      </c>
      <c r="B19" s="30" t="s">
        <v>24</v>
      </c>
      <c r="C19" s="30">
        <v>122</v>
      </c>
      <c r="D19" s="30">
        <v>6.49</v>
      </c>
      <c r="E19" s="45">
        <f t="shared" si="0"/>
        <v>77.88</v>
      </c>
      <c r="F19" s="30">
        <v>31.44</v>
      </c>
      <c r="G19" s="30">
        <f t="shared" si="1"/>
        <v>46.44</v>
      </c>
      <c r="H19" s="40">
        <f t="shared" si="2"/>
        <v>20.7220673209575</v>
      </c>
    </row>
    <row r="20" s="34" customFormat="1" ht="28" customHeight="1" spans="1:8">
      <c r="A20" s="30">
        <v>13</v>
      </c>
      <c r="B20" s="30" t="s">
        <v>25</v>
      </c>
      <c r="C20" s="30">
        <v>86</v>
      </c>
      <c r="D20" s="30">
        <v>5.22</v>
      </c>
      <c r="E20" s="45">
        <f t="shared" si="0"/>
        <v>62.64</v>
      </c>
      <c r="F20" s="34">
        <v>3.87</v>
      </c>
      <c r="G20" s="30">
        <f t="shared" si="1"/>
        <v>58.77</v>
      </c>
      <c r="H20" s="40">
        <f t="shared" si="2"/>
        <v>26.2238565127621</v>
      </c>
    </row>
    <row r="21" s="34" customFormat="1" ht="28" customHeight="1" spans="1:8">
      <c r="A21" s="30">
        <v>14</v>
      </c>
      <c r="B21" s="30" t="s">
        <v>26</v>
      </c>
      <c r="C21" s="30">
        <v>56</v>
      </c>
      <c r="D21" s="30">
        <v>3.31</v>
      </c>
      <c r="E21" s="45">
        <f t="shared" si="0"/>
        <v>39.72</v>
      </c>
      <c r="F21" s="30">
        <v>12</v>
      </c>
      <c r="G21" s="30">
        <f t="shared" si="1"/>
        <v>27.72</v>
      </c>
      <c r="H21" s="40">
        <f t="shared" si="2"/>
        <v>12.3689859202615</v>
      </c>
    </row>
    <row r="22" s="34" customFormat="1" ht="26" customHeight="1" spans="1:8">
      <c r="A22" s="30">
        <v>15</v>
      </c>
      <c r="B22" s="30" t="s">
        <v>27</v>
      </c>
      <c r="C22" s="30">
        <v>49</v>
      </c>
      <c r="D22" s="30">
        <v>3.13</v>
      </c>
      <c r="E22" s="45">
        <f t="shared" si="0"/>
        <v>37.56</v>
      </c>
      <c r="F22" s="30">
        <v>7.15</v>
      </c>
      <c r="G22" s="30">
        <f t="shared" si="1"/>
        <v>30.41</v>
      </c>
      <c r="H22" s="40">
        <f t="shared" si="2"/>
        <v>13.5692951599982</v>
      </c>
    </row>
    <row r="23" s="34" customFormat="1" ht="26" customHeight="1" spans="1:8">
      <c r="A23" s="30"/>
      <c r="B23" s="30" t="s">
        <v>28</v>
      </c>
      <c r="C23" s="30">
        <f t="shared" ref="C23:H23" si="3">SUM(C4:C22)</f>
        <v>4232</v>
      </c>
      <c r="D23" s="30">
        <f t="shared" si="3"/>
        <v>245.6896</v>
      </c>
      <c r="E23" s="30">
        <f t="shared" si="3"/>
        <v>2944.0752</v>
      </c>
      <c r="F23" s="30">
        <f t="shared" si="3"/>
        <v>1429.1404</v>
      </c>
      <c r="G23" s="30">
        <f t="shared" si="3"/>
        <v>1514.9348</v>
      </c>
      <c r="H23" s="30">
        <f t="shared" si="3"/>
        <v>800</v>
      </c>
    </row>
    <row r="24" ht="32" customHeight="1" spans="2:7">
      <c r="B24" s="34" t="s">
        <v>9</v>
      </c>
      <c r="C24" s="34" t="s">
        <v>29</v>
      </c>
      <c r="D24" s="34" t="s">
        <v>30</v>
      </c>
      <c r="E24" s="34">
        <v>150</v>
      </c>
      <c r="G24" s="34">
        <v>150</v>
      </c>
    </row>
  </sheetData>
  <mergeCells count="1">
    <mergeCell ref="A1:G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tabSelected="1" workbookViewId="0">
      <selection activeCell="T8" sqref="T8"/>
    </sheetView>
  </sheetViews>
  <sheetFormatPr defaultColWidth="9" defaultRowHeight="14.4"/>
  <cols>
    <col min="1" max="1" width="6.12962962962963" style="1" customWidth="1"/>
    <col min="2" max="2" width="9.22222222222222" style="1" customWidth="1"/>
    <col min="3" max="3" width="6.87962962962963" style="1" customWidth="1"/>
    <col min="4" max="13" width="7.88888888888889" style="1" customWidth="1"/>
    <col min="14" max="14" width="9" style="2" customWidth="1"/>
    <col min="15" max="15" width="7.88888888888889" style="1" customWidth="1"/>
    <col min="16" max="16" width="7.88888888888889" style="3" customWidth="1"/>
    <col min="17" max="17" width="8.88888888888889" style="4" customWidth="1"/>
    <col min="18" max="16381" width="9" style="1"/>
  </cols>
  <sheetData>
    <row r="1" s="1" customFormat="1" ht="36" customHeight="1" spans="1:17">
      <c r="A1" s="5" t="s">
        <v>31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3"/>
      <c r="O1" s="5"/>
      <c r="P1" s="24"/>
      <c r="Q1" s="24"/>
    </row>
    <row r="2" s="1" customFormat="1" ht="21" customHeight="1" spans="1:17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5"/>
      <c r="O2" s="22" t="s">
        <v>1</v>
      </c>
      <c r="P2" s="26"/>
      <c r="Q2" s="26"/>
    </row>
    <row r="3" s="1" customFormat="1" ht="27" customHeight="1" spans="1:17">
      <c r="A3" s="7" t="s">
        <v>2</v>
      </c>
      <c r="B3" s="8" t="s">
        <v>32</v>
      </c>
      <c r="C3" s="9" t="s">
        <v>33</v>
      </c>
      <c r="D3" s="10"/>
      <c r="E3" s="10"/>
      <c r="F3" s="11"/>
      <c r="G3" s="12" t="s">
        <v>34</v>
      </c>
      <c r="H3" s="13"/>
      <c r="I3" s="10" t="s">
        <v>35</v>
      </c>
      <c r="J3" s="10"/>
      <c r="K3" s="10"/>
      <c r="L3" s="11"/>
      <c r="M3" s="16" t="s">
        <v>36</v>
      </c>
      <c r="N3" s="27"/>
      <c r="O3" s="16"/>
      <c r="P3" s="28"/>
      <c r="Q3" s="38" t="s">
        <v>37</v>
      </c>
    </row>
    <row r="4" s="1" customFormat="1" ht="27" customHeight="1" spans="1:17">
      <c r="A4" s="14"/>
      <c r="B4" s="15"/>
      <c r="C4" s="16" t="s">
        <v>38</v>
      </c>
      <c r="D4" s="17" t="s">
        <v>6</v>
      </c>
      <c r="E4" s="17" t="s">
        <v>7</v>
      </c>
      <c r="F4" s="18" t="s">
        <v>39</v>
      </c>
      <c r="G4" s="17" t="s">
        <v>38</v>
      </c>
      <c r="H4" s="18" t="s">
        <v>39</v>
      </c>
      <c r="I4" s="17" t="s">
        <v>38</v>
      </c>
      <c r="J4" s="17" t="s">
        <v>6</v>
      </c>
      <c r="K4" s="18" t="s">
        <v>7</v>
      </c>
      <c r="L4" s="18" t="s">
        <v>39</v>
      </c>
      <c r="M4" s="18" t="s">
        <v>38</v>
      </c>
      <c r="N4" s="27" t="s">
        <v>6</v>
      </c>
      <c r="O4" s="18" t="s">
        <v>7</v>
      </c>
      <c r="P4" s="29" t="s">
        <v>39</v>
      </c>
      <c r="Q4" s="39"/>
    </row>
    <row r="5" s="1" customFormat="1" ht="26" customHeight="1" spans="1:17">
      <c r="A5" s="19">
        <v>1</v>
      </c>
      <c r="B5" s="19" t="s">
        <v>40</v>
      </c>
      <c r="C5" s="19">
        <v>70</v>
      </c>
      <c r="D5" s="19">
        <f>C5*0.6</f>
        <v>42</v>
      </c>
      <c r="E5" s="20">
        <v>15.95</v>
      </c>
      <c r="F5" s="19">
        <f>D5-E5</f>
        <v>26.05</v>
      </c>
      <c r="G5" s="19">
        <v>27</v>
      </c>
      <c r="H5" s="19">
        <f>G5*0.6</f>
        <v>16.2</v>
      </c>
      <c r="I5" s="19">
        <v>7</v>
      </c>
      <c r="J5" s="19">
        <v>4.56</v>
      </c>
      <c r="K5" s="19">
        <v>0.6</v>
      </c>
      <c r="L5" s="19">
        <v>3.96</v>
      </c>
      <c r="M5" s="30">
        <v>202</v>
      </c>
      <c r="N5" s="31">
        <v>138.48</v>
      </c>
      <c r="O5" s="30">
        <v>75.01</v>
      </c>
      <c r="P5" s="32">
        <v>28.3210510952018</v>
      </c>
      <c r="Q5" s="32">
        <f t="shared" ref="Q5:Q20" si="0">F5+H5+L5+P5</f>
        <v>74.5310510952018</v>
      </c>
    </row>
    <row r="6" s="1" customFormat="1" ht="26" customHeight="1" spans="1:17">
      <c r="A6" s="19">
        <v>2</v>
      </c>
      <c r="B6" s="19" t="s">
        <v>41</v>
      </c>
      <c r="C6" s="19">
        <v>21</v>
      </c>
      <c r="D6" s="19">
        <f t="shared" ref="D6:D19" si="1">C6*0.6</f>
        <v>12.6</v>
      </c>
      <c r="E6" s="20">
        <v>3.95</v>
      </c>
      <c r="F6" s="19">
        <f t="shared" ref="F6:F19" si="2">D6-E6</f>
        <v>8.65</v>
      </c>
      <c r="G6" s="19">
        <v>15</v>
      </c>
      <c r="H6" s="19">
        <f t="shared" ref="H6:H19" si="3">G6*0.6</f>
        <v>9</v>
      </c>
      <c r="I6" s="19">
        <v>5</v>
      </c>
      <c r="J6" s="19">
        <v>3.72</v>
      </c>
      <c r="K6" s="19">
        <v>1.56</v>
      </c>
      <c r="L6" s="19">
        <v>2.16</v>
      </c>
      <c r="M6" s="30">
        <v>71</v>
      </c>
      <c r="N6" s="31">
        <v>47.16</v>
      </c>
      <c r="O6" s="30">
        <v>16.7</v>
      </c>
      <c r="P6" s="32">
        <v>13.5916057406625</v>
      </c>
      <c r="Q6" s="32">
        <f t="shared" si="0"/>
        <v>33.4016057406625</v>
      </c>
    </row>
    <row r="7" s="1" customFormat="1" ht="26" customHeight="1" spans="1:17">
      <c r="A7" s="19">
        <v>3</v>
      </c>
      <c r="B7" s="19" t="s">
        <v>42</v>
      </c>
      <c r="C7" s="19">
        <v>53</v>
      </c>
      <c r="D7" s="19">
        <f t="shared" si="1"/>
        <v>31.8</v>
      </c>
      <c r="E7" s="20">
        <v>3.62</v>
      </c>
      <c r="F7" s="19">
        <f t="shared" si="2"/>
        <v>28.18</v>
      </c>
      <c r="G7" s="19">
        <v>16</v>
      </c>
      <c r="H7" s="19">
        <f t="shared" si="3"/>
        <v>9.6</v>
      </c>
      <c r="I7" s="19">
        <v>3</v>
      </c>
      <c r="J7" s="19">
        <v>1.8</v>
      </c>
      <c r="K7" s="19">
        <v>0</v>
      </c>
      <c r="L7" s="19">
        <v>1.8</v>
      </c>
      <c r="M7" s="30">
        <v>73</v>
      </c>
      <c r="N7" s="31">
        <v>53.76</v>
      </c>
      <c r="O7" s="30">
        <v>9.3</v>
      </c>
      <c r="P7" s="32">
        <v>19.8385683266531</v>
      </c>
      <c r="Q7" s="32">
        <f t="shared" si="0"/>
        <v>59.4185683266531</v>
      </c>
    </row>
    <row r="8" s="1" customFormat="1" ht="26" customHeight="1" spans="1:17">
      <c r="A8" s="19">
        <v>4</v>
      </c>
      <c r="B8" s="19" t="s">
        <v>43</v>
      </c>
      <c r="C8" s="19">
        <v>21</v>
      </c>
      <c r="D8" s="19">
        <f t="shared" si="1"/>
        <v>12.6</v>
      </c>
      <c r="E8" s="20">
        <v>5.55</v>
      </c>
      <c r="F8" s="19">
        <f t="shared" si="2"/>
        <v>7.05</v>
      </c>
      <c r="G8" s="19">
        <v>18</v>
      </c>
      <c r="H8" s="19">
        <f t="shared" si="3"/>
        <v>10.8</v>
      </c>
      <c r="I8" s="19">
        <v>4</v>
      </c>
      <c r="J8" s="19">
        <v>6.36</v>
      </c>
      <c r="K8" s="19">
        <v>4.8</v>
      </c>
      <c r="L8" s="19">
        <v>1.56</v>
      </c>
      <c r="M8" s="30">
        <v>98</v>
      </c>
      <c r="N8" s="31">
        <v>64.92</v>
      </c>
      <c r="O8" s="30">
        <v>39.52</v>
      </c>
      <c r="P8" s="32">
        <v>11.3337749774402</v>
      </c>
      <c r="Q8" s="32">
        <f t="shared" si="0"/>
        <v>30.7437749774402</v>
      </c>
    </row>
    <row r="9" s="1" customFormat="1" ht="26" customHeight="1" spans="1:17">
      <c r="A9" s="19">
        <v>5</v>
      </c>
      <c r="B9" s="19" t="s">
        <v>44</v>
      </c>
      <c r="C9" s="19">
        <v>76</v>
      </c>
      <c r="D9" s="19">
        <f t="shared" si="1"/>
        <v>45.6</v>
      </c>
      <c r="E9" s="20">
        <v>13.67</v>
      </c>
      <c r="F9" s="19">
        <f t="shared" si="2"/>
        <v>31.93</v>
      </c>
      <c r="G9" s="19">
        <v>32</v>
      </c>
      <c r="H9" s="19">
        <f t="shared" si="3"/>
        <v>19.2</v>
      </c>
      <c r="I9" s="19">
        <v>4</v>
      </c>
      <c r="J9" s="19">
        <v>2.4</v>
      </c>
      <c r="K9" s="19">
        <v>1.8</v>
      </c>
      <c r="L9" s="19">
        <v>0.6</v>
      </c>
      <c r="M9" s="30">
        <v>219</v>
      </c>
      <c r="N9" s="31">
        <v>148.32</v>
      </c>
      <c r="O9" s="30">
        <v>49.71</v>
      </c>
      <c r="P9" s="32">
        <v>44.0009271860384</v>
      </c>
      <c r="Q9" s="32">
        <f t="shared" si="0"/>
        <v>95.7309271860384</v>
      </c>
    </row>
    <row r="10" s="1" customFormat="1" ht="26" customHeight="1" spans="1:17">
      <c r="A10" s="19">
        <v>6</v>
      </c>
      <c r="B10" s="19" t="s">
        <v>45</v>
      </c>
      <c r="C10" s="19">
        <v>24</v>
      </c>
      <c r="D10" s="19">
        <f t="shared" si="1"/>
        <v>14.4</v>
      </c>
      <c r="E10" s="20">
        <v>5.48</v>
      </c>
      <c r="F10" s="19">
        <f t="shared" si="2"/>
        <v>8.92</v>
      </c>
      <c r="G10" s="19">
        <v>9</v>
      </c>
      <c r="H10" s="19">
        <f t="shared" si="3"/>
        <v>5.4</v>
      </c>
      <c r="I10" s="19">
        <v>5</v>
      </c>
      <c r="J10" s="19">
        <v>4.92</v>
      </c>
      <c r="K10" s="19">
        <v>3.36</v>
      </c>
      <c r="L10" s="19">
        <v>1.56</v>
      </c>
      <c r="M10" s="30">
        <v>84</v>
      </c>
      <c r="N10" s="31">
        <v>57.12</v>
      </c>
      <c r="O10" s="30">
        <v>20.7</v>
      </c>
      <c r="P10" s="32">
        <v>16.2510269558414</v>
      </c>
      <c r="Q10" s="32">
        <f t="shared" si="0"/>
        <v>32.1310269558414</v>
      </c>
    </row>
    <row r="11" s="1" customFormat="1" ht="26" customHeight="1" spans="1:17">
      <c r="A11" s="19">
        <v>7</v>
      </c>
      <c r="B11" s="19" t="s">
        <v>46</v>
      </c>
      <c r="C11" s="19">
        <v>36</v>
      </c>
      <c r="D11" s="19">
        <f t="shared" si="1"/>
        <v>21.6</v>
      </c>
      <c r="E11" s="20">
        <v>6.7</v>
      </c>
      <c r="F11" s="19">
        <f t="shared" si="2"/>
        <v>14.9</v>
      </c>
      <c r="G11" s="19">
        <v>21</v>
      </c>
      <c r="H11" s="19">
        <f t="shared" si="3"/>
        <v>12.6</v>
      </c>
      <c r="I11" s="19">
        <v>10</v>
      </c>
      <c r="J11" s="19">
        <v>8.28</v>
      </c>
      <c r="K11" s="19">
        <v>4.32</v>
      </c>
      <c r="L11" s="19">
        <v>3.96</v>
      </c>
      <c r="M11" s="30">
        <v>125</v>
      </c>
      <c r="N11" s="31">
        <v>85.56</v>
      </c>
      <c r="O11" s="30">
        <v>41.63</v>
      </c>
      <c r="P11" s="32">
        <v>19.6020761716121</v>
      </c>
      <c r="Q11" s="32">
        <f t="shared" si="0"/>
        <v>51.0620761716121</v>
      </c>
    </row>
    <row r="12" s="1" customFormat="1" ht="26" customHeight="1" spans="1:17">
      <c r="A12" s="19">
        <v>8</v>
      </c>
      <c r="B12" s="19" t="s">
        <v>47</v>
      </c>
      <c r="C12" s="19">
        <v>31</v>
      </c>
      <c r="D12" s="19">
        <f t="shared" si="1"/>
        <v>18.6</v>
      </c>
      <c r="E12" s="20">
        <v>6.42</v>
      </c>
      <c r="F12" s="19">
        <f t="shared" si="2"/>
        <v>12.18</v>
      </c>
      <c r="G12" s="19">
        <v>22</v>
      </c>
      <c r="H12" s="19">
        <f t="shared" si="3"/>
        <v>13.2</v>
      </c>
      <c r="I12" s="19">
        <v>1</v>
      </c>
      <c r="J12" s="19">
        <v>0.6</v>
      </c>
      <c r="K12" s="19">
        <v>0</v>
      </c>
      <c r="L12" s="19">
        <v>0.6</v>
      </c>
      <c r="M12" s="30">
        <v>120</v>
      </c>
      <c r="N12" s="31">
        <v>78.348</v>
      </c>
      <c r="O12" s="30">
        <v>19.59</v>
      </c>
      <c r="P12" s="32">
        <v>26.2198406082426</v>
      </c>
      <c r="Q12" s="32">
        <f t="shared" si="0"/>
        <v>52.1998406082426</v>
      </c>
    </row>
    <row r="13" s="1" customFormat="1" ht="26" customHeight="1" spans="1:17">
      <c r="A13" s="19">
        <v>9</v>
      </c>
      <c r="B13" s="19" t="s">
        <v>48</v>
      </c>
      <c r="C13" s="19">
        <v>56</v>
      </c>
      <c r="D13" s="19">
        <f t="shared" si="1"/>
        <v>33.6</v>
      </c>
      <c r="E13" s="20">
        <v>11.3</v>
      </c>
      <c r="F13" s="19">
        <f t="shared" si="2"/>
        <v>22.3</v>
      </c>
      <c r="G13" s="19">
        <v>24</v>
      </c>
      <c r="H13" s="19">
        <f t="shared" si="3"/>
        <v>14.4</v>
      </c>
      <c r="I13" s="19">
        <v>15</v>
      </c>
      <c r="J13" s="19">
        <v>11.76</v>
      </c>
      <c r="K13" s="19">
        <v>3.36</v>
      </c>
      <c r="L13" s="19">
        <v>8.4</v>
      </c>
      <c r="M13" s="30">
        <v>155</v>
      </c>
      <c r="N13" s="31">
        <v>111.36</v>
      </c>
      <c r="O13" s="30">
        <v>39.72</v>
      </c>
      <c r="P13" s="32">
        <v>31.9665999757407</v>
      </c>
      <c r="Q13" s="32">
        <f t="shared" si="0"/>
        <v>77.0665999757407</v>
      </c>
    </row>
    <row r="14" s="1" customFormat="1" ht="26" customHeight="1" spans="1:17">
      <c r="A14" s="19">
        <v>10</v>
      </c>
      <c r="B14" s="19" t="s">
        <v>49</v>
      </c>
      <c r="C14" s="19">
        <v>43</v>
      </c>
      <c r="D14" s="19">
        <f t="shared" si="1"/>
        <v>25.8</v>
      </c>
      <c r="E14" s="20">
        <v>10.9</v>
      </c>
      <c r="F14" s="19">
        <f t="shared" si="2"/>
        <v>14.9</v>
      </c>
      <c r="G14" s="19">
        <v>18</v>
      </c>
      <c r="H14" s="19">
        <f t="shared" si="3"/>
        <v>10.8</v>
      </c>
      <c r="I14" s="19">
        <v>2</v>
      </c>
      <c r="J14" s="19">
        <v>1.2</v>
      </c>
      <c r="K14" s="19">
        <v>0.6</v>
      </c>
      <c r="L14" s="19">
        <v>0.6</v>
      </c>
      <c r="M14" s="30">
        <v>165</v>
      </c>
      <c r="N14" s="31">
        <v>110.136</v>
      </c>
      <c r="O14" s="30">
        <v>12.52</v>
      </c>
      <c r="P14" s="32">
        <v>43.557392842433</v>
      </c>
      <c r="Q14" s="32">
        <f t="shared" si="0"/>
        <v>69.857392842433</v>
      </c>
    </row>
    <row r="15" s="1" customFormat="1" ht="26" customHeight="1" spans="1:17">
      <c r="A15" s="19">
        <v>11</v>
      </c>
      <c r="B15" s="19" t="s">
        <v>50</v>
      </c>
      <c r="C15" s="19">
        <v>92</v>
      </c>
      <c r="D15" s="19">
        <f t="shared" si="1"/>
        <v>55.2</v>
      </c>
      <c r="E15" s="20">
        <v>6.42</v>
      </c>
      <c r="F15" s="19">
        <f t="shared" si="2"/>
        <v>48.78</v>
      </c>
      <c r="G15" s="19">
        <v>14</v>
      </c>
      <c r="H15" s="19">
        <f t="shared" si="3"/>
        <v>8.4</v>
      </c>
      <c r="I15" s="19">
        <v>2</v>
      </c>
      <c r="J15" s="19">
        <v>1.2</v>
      </c>
      <c r="K15" s="19">
        <v>0</v>
      </c>
      <c r="L15" s="19">
        <v>1.2</v>
      </c>
      <c r="M15" s="30">
        <v>24</v>
      </c>
      <c r="N15" s="31">
        <v>19.32</v>
      </c>
      <c r="O15" s="30">
        <v>3.2</v>
      </c>
      <c r="P15" s="32">
        <v>7.19293120615494</v>
      </c>
      <c r="Q15" s="32">
        <f t="shared" si="0"/>
        <v>65.5729312061549</v>
      </c>
    </row>
    <row r="16" s="1" customFormat="1" ht="26" customHeight="1" spans="1:17">
      <c r="A16" s="19">
        <v>12</v>
      </c>
      <c r="B16" s="19" t="s">
        <v>51</v>
      </c>
      <c r="C16" s="19">
        <v>29</v>
      </c>
      <c r="D16" s="19">
        <f t="shared" si="1"/>
        <v>17.4</v>
      </c>
      <c r="E16" s="20">
        <v>7.2</v>
      </c>
      <c r="F16" s="19">
        <f t="shared" si="2"/>
        <v>10.2</v>
      </c>
      <c r="G16" s="19">
        <v>11</v>
      </c>
      <c r="H16" s="19">
        <f t="shared" si="3"/>
        <v>6.6</v>
      </c>
      <c r="I16" s="19">
        <v>2</v>
      </c>
      <c r="J16" s="19">
        <v>2.4</v>
      </c>
      <c r="K16" s="19">
        <v>2.4</v>
      </c>
      <c r="L16" s="19">
        <v>0</v>
      </c>
      <c r="M16" s="30">
        <v>122</v>
      </c>
      <c r="N16" s="31">
        <v>77.88</v>
      </c>
      <c r="O16" s="30">
        <v>31.44</v>
      </c>
      <c r="P16" s="32">
        <v>20.7220673209575</v>
      </c>
      <c r="Q16" s="32">
        <f t="shared" si="0"/>
        <v>37.5220673209575</v>
      </c>
    </row>
    <row r="17" s="1" customFormat="1" ht="26" customHeight="1" spans="1:17">
      <c r="A17" s="19">
        <v>13</v>
      </c>
      <c r="B17" s="19" t="s">
        <v>52</v>
      </c>
      <c r="C17" s="19">
        <v>42</v>
      </c>
      <c r="D17" s="19">
        <f t="shared" si="1"/>
        <v>25.2</v>
      </c>
      <c r="E17" s="20">
        <v>9.9</v>
      </c>
      <c r="F17" s="19">
        <f t="shared" si="2"/>
        <v>15.3</v>
      </c>
      <c r="G17" s="19">
        <v>17</v>
      </c>
      <c r="H17" s="19">
        <f t="shared" si="3"/>
        <v>10.2</v>
      </c>
      <c r="I17" s="19">
        <v>1</v>
      </c>
      <c r="J17" s="19">
        <v>0.6</v>
      </c>
      <c r="K17" s="19">
        <v>0</v>
      </c>
      <c r="L17" s="19">
        <v>0.6</v>
      </c>
      <c r="M17" s="30">
        <v>86</v>
      </c>
      <c r="N17" s="33">
        <v>62.64</v>
      </c>
      <c r="O17" s="34">
        <v>3.87</v>
      </c>
      <c r="P17" s="32">
        <v>26.2238565127621</v>
      </c>
      <c r="Q17" s="32">
        <f t="shared" si="0"/>
        <v>52.3238565127621</v>
      </c>
    </row>
    <row r="18" s="1" customFormat="1" ht="26" customHeight="1" spans="1:17">
      <c r="A18" s="19">
        <v>14</v>
      </c>
      <c r="B18" s="19" t="s">
        <v>53</v>
      </c>
      <c r="C18" s="19">
        <v>32</v>
      </c>
      <c r="D18" s="19">
        <f t="shared" si="1"/>
        <v>19.2</v>
      </c>
      <c r="E18" s="20">
        <v>9</v>
      </c>
      <c r="F18" s="19">
        <f t="shared" si="2"/>
        <v>10.2</v>
      </c>
      <c r="G18" s="19">
        <v>17</v>
      </c>
      <c r="H18" s="19">
        <f t="shared" si="3"/>
        <v>10.2</v>
      </c>
      <c r="I18" s="19">
        <v>7</v>
      </c>
      <c r="J18" s="19">
        <v>5.28</v>
      </c>
      <c r="K18" s="19">
        <v>1.56</v>
      </c>
      <c r="L18" s="19">
        <v>3.72</v>
      </c>
      <c r="M18" s="30">
        <v>56</v>
      </c>
      <c r="N18" s="31">
        <v>39.72</v>
      </c>
      <c r="O18" s="30">
        <v>12</v>
      </c>
      <c r="P18" s="32">
        <v>12.3689859202615</v>
      </c>
      <c r="Q18" s="32">
        <f t="shared" si="0"/>
        <v>36.4889859202615</v>
      </c>
    </row>
    <row r="19" s="1" customFormat="1" ht="26" customHeight="1" spans="1:17">
      <c r="A19" s="19">
        <v>15</v>
      </c>
      <c r="B19" s="19" t="s">
        <v>54</v>
      </c>
      <c r="C19" s="19">
        <v>20</v>
      </c>
      <c r="D19" s="19">
        <f t="shared" si="1"/>
        <v>12</v>
      </c>
      <c r="E19" s="20">
        <v>3.94</v>
      </c>
      <c r="F19" s="19">
        <f t="shared" si="2"/>
        <v>8.06</v>
      </c>
      <c r="G19" s="19">
        <v>14</v>
      </c>
      <c r="H19" s="19">
        <f t="shared" si="3"/>
        <v>8.4</v>
      </c>
      <c r="I19" s="19">
        <v>7</v>
      </c>
      <c r="J19" s="19">
        <v>6.24</v>
      </c>
      <c r="K19" s="19">
        <v>4.32</v>
      </c>
      <c r="L19" s="19">
        <v>1.92</v>
      </c>
      <c r="M19" s="30">
        <v>49</v>
      </c>
      <c r="N19" s="31">
        <v>37.56</v>
      </c>
      <c r="O19" s="30">
        <v>7.15</v>
      </c>
      <c r="P19" s="32">
        <v>13.5692951599982</v>
      </c>
      <c r="Q19" s="32">
        <f t="shared" si="0"/>
        <v>31.9492951599982</v>
      </c>
    </row>
    <row r="20" s="1" customFormat="1" ht="26" customHeight="1" spans="1:17">
      <c r="A20" s="19" t="s">
        <v>55</v>
      </c>
      <c r="B20" s="19"/>
      <c r="C20" s="19">
        <f>SUM(C5:C19)</f>
        <v>646</v>
      </c>
      <c r="D20" s="19">
        <f t="shared" ref="D20:Q20" si="4">SUM(D5:D19)</f>
        <v>387.6</v>
      </c>
      <c r="E20" s="19">
        <f t="shared" si="4"/>
        <v>120</v>
      </c>
      <c r="F20" s="19">
        <f t="shared" si="4"/>
        <v>267.6</v>
      </c>
      <c r="G20" s="19">
        <f t="shared" si="4"/>
        <v>275</v>
      </c>
      <c r="H20" s="19">
        <f t="shared" si="4"/>
        <v>165</v>
      </c>
      <c r="I20" s="19">
        <f t="shared" si="4"/>
        <v>75</v>
      </c>
      <c r="J20" s="19">
        <v>61.32</v>
      </c>
      <c r="K20" s="19">
        <v>28.68</v>
      </c>
      <c r="L20" s="19">
        <v>32.64</v>
      </c>
      <c r="M20" s="19">
        <f t="shared" si="4"/>
        <v>1649</v>
      </c>
      <c r="N20" s="35">
        <f t="shared" si="4"/>
        <v>1132.284</v>
      </c>
      <c r="O20" s="19">
        <f t="shared" si="4"/>
        <v>382.06</v>
      </c>
      <c r="P20" s="32">
        <f t="shared" si="4"/>
        <v>334.76</v>
      </c>
      <c r="Q20" s="32">
        <f t="shared" si="0"/>
        <v>800</v>
      </c>
    </row>
    <row r="21" s="1" customFormat="1" ht="25" customHeight="1" spans="1:17">
      <c r="A21" s="21"/>
      <c r="B21" s="21"/>
      <c r="C21" s="21"/>
      <c r="D21" s="21"/>
      <c r="E21" s="21"/>
      <c r="F21" s="21"/>
      <c r="G21" s="21"/>
      <c r="H21" s="21"/>
      <c r="I21" s="22"/>
      <c r="J21" s="22"/>
      <c r="K21" s="22"/>
      <c r="L21" s="22"/>
      <c r="M21" s="22"/>
      <c r="N21" s="36"/>
      <c r="O21" s="22"/>
      <c r="P21" s="37"/>
      <c r="Q21" s="37"/>
    </row>
    <row r="22" s="1" customFormat="1" ht="25" customHeight="1" spans="1:17">
      <c r="A22" s="21"/>
      <c r="B22" s="21"/>
      <c r="C22" s="21"/>
      <c r="D22" s="21"/>
      <c r="E22" s="21"/>
      <c r="F22" s="21"/>
      <c r="G22" s="21"/>
      <c r="H22" s="21"/>
      <c r="I22" s="22"/>
      <c r="J22" s="22"/>
      <c r="K22" s="22"/>
      <c r="L22" s="22"/>
      <c r="M22" s="22"/>
      <c r="N22" s="36"/>
      <c r="O22" s="22"/>
      <c r="P22" s="37"/>
      <c r="Q22" s="37"/>
    </row>
    <row r="23" s="1" customFormat="1" ht="25" customHeight="1" spans="1:17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36"/>
      <c r="O23" s="22"/>
      <c r="P23" s="37"/>
      <c r="Q23" s="37"/>
    </row>
    <row r="24" s="1" customFormat="1" ht="25" customHeight="1" spans="1:17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36"/>
      <c r="O24" s="22"/>
      <c r="P24" s="37"/>
      <c r="Q24" s="37"/>
    </row>
    <row r="25" s="1" customFormat="1" ht="25" customHeight="1" spans="1:17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36"/>
      <c r="O25" s="22"/>
      <c r="P25" s="37"/>
      <c r="Q25" s="37"/>
    </row>
    <row r="26" s="1" customFormat="1" ht="25" customHeight="1" spans="1:17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36"/>
      <c r="O26" s="22"/>
      <c r="P26" s="37"/>
      <c r="Q26" s="37"/>
    </row>
    <row r="27" s="1" customFormat="1" ht="25" customHeight="1" spans="1:17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36"/>
      <c r="O27" s="22"/>
      <c r="P27" s="37"/>
      <c r="Q27" s="37"/>
    </row>
    <row r="28" s="1" customFormat="1" ht="25" customHeight="1" spans="1:17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36"/>
      <c r="O28" s="22"/>
      <c r="P28" s="37"/>
      <c r="Q28" s="37"/>
    </row>
    <row r="29" s="1" customFormat="1" ht="25" customHeight="1" spans="1:17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36"/>
      <c r="O29" s="22"/>
      <c r="P29" s="37"/>
      <c r="Q29" s="37"/>
    </row>
    <row r="30" s="1" customFormat="1" ht="25" customHeight="1" spans="1:17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36"/>
      <c r="O30" s="22"/>
      <c r="P30" s="37"/>
      <c r="Q30" s="37"/>
    </row>
  </sheetData>
  <mergeCells count="9">
    <mergeCell ref="A1:Q1"/>
    <mergeCell ref="C3:F3"/>
    <mergeCell ref="G3:H3"/>
    <mergeCell ref="I3:L3"/>
    <mergeCell ref="M3:P3"/>
    <mergeCell ref="A20:B20"/>
    <mergeCell ref="A3:A4"/>
    <mergeCell ref="B3:B4"/>
    <mergeCell ref="Q3:Q4"/>
  </mergeCells>
  <printOptions horizontalCentered="1"/>
  <pageMargins left="0.629861111111111" right="0.550694444444444" top="0.590277777777778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2021-11-13T07:46:00Z</dcterms:created>
  <dcterms:modified xsi:type="dcterms:W3CDTF">2022-01-24T06:35:39Z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87E869ECD3CC4EA6AA5A24ABDA398C27</vt:lpwstr>
  </property>
  <property fmtid="{D5CDD505-2E9C-101B-9397-08002B2CF9AE}" pid="3" name="KSOProductBuildVer">
    <vt:lpwstr>2052-11.1.0.11294</vt:lpwstr>
  </property>
</Properties>
</file>