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封皮" sheetId="1" r:id="rId1"/>
    <sheet name="目录" sheetId="2" r:id="rId2"/>
    <sheet name="表1" sheetId="18" r:id="rId3"/>
    <sheet name="表2" sheetId="19" r:id="rId4"/>
    <sheet name="表3" sheetId="20" r:id="rId5"/>
    <sheet name="表4" sheetId="21" r:id="rId6"/>
    <sheet name="表5" sheetId="22" r:id="rId7"/>
    <sheet name="表6" sheetId="8" r:id="rId8"/>
    <sheet name="表7" sheetId="9" r:id="rId9"/>
    <sheet name="表8" sheetId="10" r:id="rId10"/>
    <sheet name="表9" sheetId="11" r:id="rId11"/>
    <sheet name="表10" sheetId="23" r:id="rId12"/>
    <sheet name="表11" sheetId="13" r:id="rId13"/>
    <sheet name="表12" sheetId="14" r:id="rId14"/>
  </sheets>
  <definedNames>
    <definedName name="_xlnm.Print_Area" localSheetId="11">表10!$A$1:$D$22</definedName>
    <definedName name="_xlnm.Print_Area" localSheetId="3">表2!$A$1:$M$18</definedName>
    <definedName name="_xlnm.Print_Area" localSheetId="4">表3!$A$1:$K$20</definedName>
    <definedName name="_xlnm.Print_Area" localSheetId="6">表5!$A$1:$G$18</definedName>
    <definedName name="_xlnm.Print_Titles" localSheetId="2">表1!$A$1:$IV$5</definedName>
    <definedName name="_xlnm.Print_Titles" localSheetId="11">表10!$A$1:$IV$7</definedName>
    <definedName name="_xlnm.Print_Titles" localSheetId="3">表2!$1:$6</definedName>
    <definedName name="_xlnm.Print_Titles" localSheetId="4">表3!$1:$6</definedName>
    <definedName name="_xlnm.Print_Titles" localSheetId="5">表4!$A$1:$IV$5</definedName>
    <definedName name="_xlnm.Print_Titles" localSheetId="6">表5!$A$1:$IW$4</definedName>
  </definedNames>
  <calcPr calcId="144525"/>
</workbook>
</file>

<file path=xl/sharedStrings.xml><?xml version="1.0" encoding="utf-8"?>
<sst xmlns="http://schemas.openxmlformats.org/spreadsheetml/2006/main" count="356">
  <si>
    <t xml:space="preserve">       2018年部门综合预算公开报表</t>
  </si>
  <si>
    <t xml:space="preserve">         部门名称：镇安县水务局（部门）</t>
  </si>
  <si>
    <t xml:space="preserve">          保密审查情况：（已审查）</t>
  </si>
  <si>
    <t xml:space="preserve">          部门主要负责人审签情况：（已审签）</t>
  </si>
  <si>
    <t>目录</t>
  </si>
  <si>
    <t>是否空表</t>
  </si>
  <si>
    <t>公开空表理由</t>
  </si>
  <si>
    <t>表1</t>
  </si>
  <si>
    <t>2018年部门综合预算收支总表</t>
  </si>
  <si>
    <t>否</t>
  </si>
  <si>
    <t>表2</t>
  </si>
  <si>
    <t>2018年部门综合预算收入总表</t>
  </si>
  <si>
    <t>表3</t>
  </si>
  <si>
    <t>2018年部门综合预算支出总表</t>
  </si>
  <si>
    <t>表4</t>
  </si>
  <si>
    <t>2018年部门综合预算财政拨款收支总表</t>
  </si>
  <si>
    <t>表5</t>
  </si>
  <si>
    <t>2018年部门综合预算一般公共预算支出明细表（按功能科目分）</t>
  </si>
  <si>
    <t>表6</t>
  </si>
  <si>
    <t>2018年部门综合预算一般公共预算支出明细表（按经济分类科目分）</t>
  </si>
  <si>
    <t>表7</t>
  </si>
  <si>
    <t>2018年部门综合预算一般公共预算基本支出明细表（按功能科目分）</t>
  </si>
  <si>
    <t>表8</t>
  </si>
  <si>
    <t>2018年部门综合预算一般公共预算基本支出明细表（按经济分类科目分）</t>
  </si>
  <si>
    <t>表9</t>
  </si>
  <si>
    <t>2018年部门综合预算政府性基金收支表</t>
  </si>
  <si>
    <t>是</t>
  </si>
  <si>
    <t>2018年本部门无政府性基金拨款（已公开空白表）</t>
  </si>
  <si>
    <t>表10</t>
  </si>
  <si>
    <t>2018年部门综合预算专项业务经费支出表</t>
  </si>
  <si>
    <t>表11</t>
  </si>
  <si>
    <t>2018年部门综合预算政府采购（资产配置、购买服务）预算表</t>
  </si>
  <si>
    <t>表12</t>
  </si>
  <si>
    <t>2018年部门综合预算一般公共预算拨款“三公”经费及会议费、培训费支出预算表</t>
  </si>
  <si>
    <t xml:space="preserve">   表1</t>
  </si>
  <si>
    <r>
      <rPr>
        <b/>
        <sz val="15"/>
        <rFont val="宋体"/>
        <charset val="134"/>
      </rPr>
      <t>201</t>
    </r>
    <r>
      <rPr>
        <b/>
        <sz val="15"/>
        <rFont val="宋体"/>
        <charset val="134"/>
      </rPr>
      <t>8</t>
    </r>
    <r>
      <rPr>
        <b/>
        <sz val="15"/>
        <rFont val="宋体"/>
        <charset val="134"/>
      </rPr>
      <t>年部门综合预算收支总表</t>
    </r>
  </si>
  <si>
    <t>单位：万元</t>
  </si>
  <si>
    <t>收                   入</t>
  </si>
  <si>
    <t>支                        出</t>
  </si>
  <si>
    <t>项    目</t>
  </si>
  <si>
    <t>预算数</t>
  </si>
  <si>
    <t>支出功能分科目（按大类）</t>
  </si>
  <si>
    <t>支出经济科目（按部门预算经济分类）</t>
  </si>
  <si>
    <t>支出经济科目（按政府预算经济分类）</t>
  </si>
  <si>
    <t>一、部门预算</t>
  </si>
  <si>
    <t xml:space="preserve">  1、财政拨款</t>
  </si>
  <si>
    <t xml:space="preserve">  1、一般公共服务支出</t>
  </si>
  <si>
    <t xml:space="preserve">  1、基本支出</t>
  </si>
  <si>
    <t xml:space="preserve">    (1)公共预算拨款</t>
  </si>
  <si>
    <t xml:space="preserve">  2、外交支出</t>
  </si>
  <si>
    <t xml:space="preserve">       (1)工资福利支出</t>
  </si>
  <si>
    <t xml:space="preserve">       (1)机关工资福利支出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</si>
  <si>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</si>
  <si>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</si>
  <si>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</si>
  <si>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     (2)机关商品和服务支出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</si>
  <si>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</si>
  <si>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</si>
  <si>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</si>
  <si>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     (3)对事业单位经常性补助</t>
  </si>
  <si>
    <t xml:space="preserve">  2、上级补助收入</t>
  </si>
  <si>
    <t xml:space="preserve">  5、教育支出</t>
  </si>
  <si>
    <t xml:space="preserve">  2、项目支出</t>
  </si>
  <si>
    <t xml:space="preserve">       (4)对个人和家庭的补助</t>
  </si>
  <si>
    <t xml:space="preserve">  3、事业收入</t>
  </si>
  <si>
    <t xml:space="preserve">  6、科学技术支出</t>
  </si>
  <si>
    <t xml:space="preserve">      其中：纳入财政专户管理的收费</t>
  </si>
  <si>
    <t xml:space="preserve">  7、文化体育与传媒支出</t>
  </si>
  <si>
    <t xml:space="preserve">  4、事业单位经营收入</t>
  </si>
  <si>
    <t xml:space="preserve">  8、社会保障和就业支出</t>
  </si>
  <si>
    <t xml:space="preserve">  5、附属单位上缴收入</t>
  </si>
  <si>
    <t xml:space="preserve">  9、社会保险基金支出</t>
  </si>
  <si>
    <t xml:space="preserve">       (4)债务利息及费用支出</t>
  </si>
  <si>
    <t xml:space="preserve">       (3)机关资本性支出（一）</t>
  </si>
  <si>
    <t xml:space="preserve">  6、其他收入</t>
  </si>
  <si>
    <t xml:space="preserve">  10、医疗卫生与计划生育支出</t>
  </si>
  <si>
    <t xml:space="preserve">       (5)资本性支出（基本建设）</t>
  </si>
  <si>
    <t xml:space="preserve">       (4)机关资本性支出（二）</t>
  </si>
  <si>
    <t>二、部门管理的专项资金(未分解部分)</t>
  </si>
  <si>
    <t xml:space="preserve">  11、节能环保支出</t>
  </si>
  <si>
    <t xml:space="preserve">       (6)资本性支出</t>
  </si>
  <si>
    <t xml:space="preserve">       (5)对事业单位经常性补助</t>
  </si>
  <si>
    <t xml:space="preserve">  12、城乡社区支出</t>
  </si>
  <si>
    <t xml:space="preserve">       (7)对企业补助（基本建设）</t>
  </si>
  <si>
    <t xml:space="preserve">       (6)对事业单位资本性补助</t>
  </si>
  <si>
    <t xml:space="preserve">  13、农林水支出</t>
  </si>
  <si>
    <t xml:space="preserve">       (8)对企业补助</t>
  </si>
  <si>
    <t xml:space="preserve">       (7)对企业补助</t>
  </si>
  <si>
    <t xml:space="preserve">  14、交通运输支出</t>
  </si>
  <si>
    <t xml:space="preserve">       (9)对社会保障基金补助</t>
  </si>
  <si>
    <t xml:space="preserve">       (8)对企业资本性支出</t>
  </si>
  <si>
    <t xml:space="preserve">  15、资源勘探信息等支出</t>
  </si>
  <si>
    <r>
      <rPr>
        <sz val="10"/>
        <rFont val="宋体"/>
        <charset val="134"/>
      </rPr>
      <t xml:space="preserve">       (</t>
    </r>
    <r>
      <rPr>
        <sz val="10"/>
        <rFont val="宋体"/>
        <charset val="134"/>
      </rPr>
      <t>10</t>
    </r>
    <r>
      <rPr>
        <sz val="10"/>
        <rFont val="宋体"/>
        <charset val="134"/>
      </rPr>
      <t>)其他支出</t>
    </r>
  </si>
  <si>
    <t xml:space="preserve">       (9)对个人和家庭的补助</t>
  </si>
  <si>
    <t xml:space="preserve">  16、商业服务业等支出</t>
  </si>
  <si>
    <t xml:space="preserve">  3、上缴上级支出</t>
  </si>
  <si>
    <t xml:space="preserve">       (10)对社会保障基金补助</t>
  </si>
  <si>
    <t xml:space="preserve">  17、金融支出</t>
  </si>
  <si>
    <t xml:space="preserve">  4、事业单位经营支出</t>
  </si>
  <si>
    <t xml:space="preserve">       (11)债务利息及费用支出</t>
  </si>
  <si>
    <t xml:space="preserve">  18、援助其他地区支出</t>
  </si>
  <si>
    <t xml:space="preserve">  5、对附属单位补助支出</t>
  </si>
  <si>
    <t xml:space="preserve">       (12)债务还本支出</t>
  </si>
  <si>
    <t xml:space="preserve">  19、国土海洋气象等支出</t>
  </si>
  <si>
    <t xml:space="preserve">       (13)转移性支出</t>
  </si>
  <si>
    <t xml:space="preserve">  20、住房保障支出</t>
  </si>
  <si>
    <t xml:space="preserve">  (1)工资福利支出</t>
  </si>
  <si>
    <t xml:space="preserve">       (14)预备费及预留</t>
  </si>
  <si>
    <t xml:space="preserve">  21、粮油物资储备支出</t>
  </si>
  <si>
    <t xml:space="preserve">  (2)商品和服务支出</t>
  </si>
  <si>
    <t xml:space="preserve">       (15)其他支出</t>
  </si>
  <si>
    <t xml:space="preserve">  22、国有资本经营预算支出</t>
  </si>
  <si>
    <t xml:space="preserve">  (3)对个人和家庭的补助</t>
  </si>
  <si>
    <t xml:space="preserve">  23、预备费</t>
  </si>
  <si>
    <t xml:space="preserve">  (4)债务利息及费用支出</t>
  </si>
  <si>
    <t xml:space="preserve">  24、其他支出</t>
  </si>
  <si>
    <t xml:space="preserve">  (5)资本性支出（基本建设）</t>
  </si>
  <si>
    <t xml:space="preserve">  25、转移性支出</t>
  </si>
  <si>
    <t xml:space="preserve">  (6)资本性支出</t>
  </si>
  <si>
    <t xml:space="preserve">  26、债务还本支出</t>
  </si>
  <si>
    <t xml:space="preserve">  (7)对企业补助（基本建设）</t>
  </si>
  <si>
    <t xml:space="preserve">  (1)机关工资福利支出</t>
  </si>
  <si>
    <t xml:space="preserve">  27、债务付息支出</t>
  </si>
  <si>
    <t xml:space="preserve">  (8)对企业补助</t>
  </si>
  <si>
    <t xml:space="preserve">  (2)机关商品和服务支出</t>
  </si>
  <si>
    <t xml:space="preserve">  28、债务发行费用支出</t>
  </si>
  <si>
    <t xml:space="preserve">  (9)对社会保障基金补助</t>
  </si>
  <si>
    <t xml:space="preserve">  (3)机关资本性支出（一）</t>
  </si>
  <si>
    <t xml:space="preserve">  (10)其他支出</t>
  </si>
  <si>
    <t xml:space="preserve">  (4)机关资本性支出（二）</t>
  </si>
  <si>
    <t xml:space="preserve">  (5)对事业单位经常性补助</t>
  </si>
  <si>
    <t xml:space="preserve">  (6)对事业单位资本性补助</t>
  </si>
  <si>
    <t xml:space="preserve">  (7)对企业补助</t>
  </si>
  <si>
    <t xml:space="preserve">  (8)对企业资本性支出</t>
  </si>
  <si>
    <t xml:space="preserve">  (9)对个人和家庭的补助</t>
  </si>
  <si>
    <t xml:space="preserve">  (10)对社会保障基金补助</t>
  </si>
  <si>
    <t xml:space="preserve">  (11)债务利息及费用支出</t>
  </si>
  <si>
    <t xml:space="preserve">  (12)债务还本支出</t>
  </si>
  <si>
    <t xml:space="preserve">  (13)转移性支出</t>
  </si>
  <si>
    <t xml:space="preserve">  (14)预算备费及预留</t>
  </si>
  <si>
    <t xml:space="preserve">  (15)其他支出</t>
  </si>
  <si>
    <t>本年收入合计</t>
  </si>
  <si>
    <t>本年支出合计</t>
  </si>
  <si>
    <t>用事业基金弥补收支差额</t>
  </si>
  <si>
    <t>结转下年</t>
  </si>
  <si>
    <t>上年结转</t>
  </si>
  <si>
    <t xml:space="preserve">    其中：财政拨款资金结转</t>
  </si>
  <si>
    <t xml:space="preserve">         非财政拨款资金结余</t>
  </si>
  <si>
    <t>收入总计</t>
  </si>
  <si>
    <t>支出总计</t>
  </si>
  <si>
    <t xml:space="preserve">  表2</t>
  </si>
  <si>
    <t xml:space="preserve">                     2018年部门综合预算收入总表</t>
  </si>
  <si>
    <t>单位编码</t>
  </si>
  <si>
    <t>单位名称</t>
  </si>
  <si>
    <t>合计</t>
  </si>
  <si>
    <t>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</si>
  <si>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</si>
  <si>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</si>
  <si>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</si>
  <si>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</si>
  <si>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</si>
  <si>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</si>
  <si>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</si>
  <si>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</si>
  <si>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水务局</t>
  </si>
  <si>
    <t>2130306</t>
  </si>
  <si>
    <t>水利工作站</t>
  </si>
  <si>
    <t>2130310</t>
  </si>
  <si>
    <t>水土保持工作站</t>
  </si>
  <si>
    <t>电气化建设办公室</t>
  </si>
  <si>
    <t>2130311</t>
  </si>
  <si>
    <t>水产工作站</t>
  </si>
  <si>
    <t>水政监察大队</t>
  </si>
  <si>
    <t>水资源管理办公室</t>
  </si>
  <si>
    <t>2130314</t>
  </si>
  <si>
    <t>防汛抗旱指挥部办公室</t>
  </si>
  <si>
    <t>2130322</t>
  </si>
  <si>
    <t>水利工程质量监督站</t>
  </si>
  <si>
    <t xml:space="preserve">   表3</t>
  </si>
  <si>
    <t xml:space="preserve"> </t>
  </si>
  <si>
    <t>其中：专项资金列入部门预算的项目</t>
  </si>
  <si>
    <t xml:space="preserve">   表4                                                                                                                                               </t>
  </si>
  <si>
    <t xml:space="preserve">                             2018年部门综合预算财政拨款收支总表</t>
  </si>
  <si>
    <t xml:space="preserve">   表5</t>
  </si>
  <si>
    <t xml:space="preserve">      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</si>
  <si>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</si>
  <si>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</si>
  <si>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</si>
  <si>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</si>
  <si>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</si>
  <si>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</si>
  <si>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**</t>
  </si>
  <si>
    <t>预算单位</t>
  </si>
  <si>
    <t xml:space="preserve">     合        计</t>
  </si>
  <si>
    <t>农林水支出</t>
  </si>
  <si>
    <t xml:space="preserve">  21303</t>
  </si>
  <si>
    <t xml:space="preserve">    水利</t>
  </si>
  <si>
    <t xml:space="preserve">    2130301</t>
  </si>
  <si>
    <t xml:space="preserve">       行政运行</t>
  </si>
  <si>
    <t xml:space="preserve">    2130306</t>
  </si>
  <si>
    <t xml:space="preserve">       水利工程运行与维护</t>
  </si>
  <si>
    <t xml:space="preserve">    2130310</t>
  </si>
  <si>
    <t xml:space="preserve">       水土保持</t>
  </si>
  <si>
    <t>水保站</t>
  </si>
  <si>
    <t>电气办</t>
  </si>
  <si>
    <t xml:space="preserve">    2130311</t>
  </si>
  <si>
    <t xml:space="preserve">       水资源节约管理与保护</t>
  </si>
  <si>
    <t>水产站</t>
  </si>
  <si>
    <t>水资源办</t>
  </si>
  <si>
    <t xml:space="preserve">    2130314</t>
  </si>
  <si>
    <t xml:space="preserve">       防汛</t>
  </si>
  <si>
    <t>防汛办</t>
  </si>
  <si>
    <t xml:space="preserve">       防汛专项</t>
  </si>
  <si>
    <t xml:space="preserve">    2130322</t>
  </si>
  <si>
    <t xml:space="preserve">       水利安全监督</t>
  </si>
  <si>
    <t xml:space="preserve">  表6</t>
  </si>
  <si>
    <t>经济科目编码</t>
  </si>
  <si>
    <t>经济科目名称</t>
  </si>
  <si>
    <t xml:space="preserve"> 合    计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</si>
  <si>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</si>
  <si>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</si>
  <si>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</si>
  <si>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</si>
  <si>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</si>
  <si>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</si>
  <si>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</si>
  <si>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</si>
  <si>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</si>
  <si>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</si>
  <si>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</si>
  <si>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</si>
  <si>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</si>
  <si>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</si>
  <si>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</si>
  <si>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</si>
  <si>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</si>
  <si>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</si>
  <si>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</si>
  <si>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</si>
  <si>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</si>
  <si>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</si>
  <si>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</si>
  <si>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</si>
  <si>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</si>
  <si>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</si>
  <si>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</si>
  <si>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</si>
  <si>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</si>
  <si>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</si>
  <si>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</si>
  <si>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</si>
  <si>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</si>
  <si>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30227</t>
  </si>
  <si>
    <t xml:space="preserve">  委托业务费</t>
  </si>
  <si>
    <t xml:space="preserve">  30239</t>
  </si>
  <si>
    <t xml:space="preserve">  其他交通费用</t>
  </si>
  <si>
    <t>303</t>
  </si>
  <si>
    <t>对个人和家庭的补助</t>
  </si>
  <si>
    <t xml:space="preserve">  30305</t>
  </si>
  <si>
    <t xml:space="preserve">  生活补助</t>
  </si>
  <si>
    <t xml:space="preserve">  表7</t>
  </si>
  <si>
    <t>行政运行</t>
  </si>
  <si>
    <t>水利工程运行与维护</t>
  </si>
  <si>
    <t>水土保持</t>
  </si>
  <si>
    <t>水资源节约管理与保护</t>
  </si>
  <si>
    <t>防汛</t>
  </si>
  <si>
    <t>水利安全监督</t>
  </si>
  <si>
    <t xml:space="preserve">    表9</t>
  </si>
  <si>
    <t xml:space="preserve">        </t>
  </si>
  <si>
    <t xml:space="preserve">      单位：万元</t>
  </si>
  <si>
    <t>收入</t>
  </si>
  <si>
    <t>支出</t>
  </si>
  <si>
    <t>项目</t>
  </si>
  <si>
    <t>支出经济科目（按大类）</t>
  </si>
  <si>
    <t>一、政府性基金拨款</t>
  </si>
  <si>
    <t>一、科学技术支出</t>
  </si>
  <si>
    <t>一、人员经费和公用经费支出</t>
  </si>
  <si>
    <t>二、文化体育与传媒支出</t>
  </si>
  <si>
    <t>三、社会保障和就业支出</t>
  </si>
  <si>
    <t>四、节能环保支出</t>
  </si>
  <si>
    <t>五、城乡社区支出</t>
  </si>
  <si>
    <t>资本性支出</t>
  </si>
  <si>
    <t>六、农林水支出</t>
  </si>
  <si>
    <t>二、专项业务经费支出</t>
  </si>
  <si>
    <t>七、交通运输支出</t>
  </si>
  <si>
    <t>八、资源勘探信息等支出</t>
  </si>
  <si>
    <t>九、商业服务业等支出</t>
  </si>
  <si>
    <t>十、金融支出</t>
  </si>
  <si>
    <t>债务利息及费用支出</t>
  </si>
  <si>
    <t>十一、其他支出</t>
  </si>
  <si>
    <t>资本性支出（基本建设）</t>
  </si>
  <si>
    <t>十二、转移性支出</t>
  </si>
  <si>
    <t>十三、债务还本支出</t>
  </si>
  <si>
    <t>对企业补助（基本建设）</t>
  </si>
  <si>
    <t>十四、债务付息支出</t>
  </si>
  <si>
    <t>对企业补助</t>
  </si>
  <si>
    <t>十五、债务发行费用支出</t>
  </si>
  <si>
    <t>对社会保障基金补助</t>
  </si>
  <si>
    <t>其他支出</t>
  </si>
  <si>
    <t>三、上缴上级支出</t>
  </si>
  <si>
    <t>四、事业单位经营支出</t>
  </si>
  <si>
    <t>五、对附属单位补助支出</t>
  </si>
  <si>
    <t xml:space="preserve">   表10</t>
  </si>
  <si>
    <t xml:space="preserve">                </t>
  </si>
  <si>
    <t>单位（项目）名称</t>
  </si>
  <si>
    <t>项目金额</t>
  </si>
  <si>
    <t>项目简介</t>
  </si>
  <si>
    <t xml:space="preserve">           镇安县水务局</t>
  </si>
  <si>
    <t xml:space="preserve">      防汛专项</t>
  </si>
  <si>
    <t xml:space="preserve">           镇安县水利工作站</t>
  </si>
  <si>
    <t xml:space="preserve">     水利工程前期费</t>
  </si>
  <si>
    <t xml:space="preserve">           镇安县水产站</t>
  </si>
  <si>
    <t xml:space="preserve">     渔业管理专项</t>
  </si>
  <si>
    <t xml:space="preserve">            合           计</t>
  </si>
  <si>
    <t xml:space="preserve">  表11</t>
  </si>
  <si>
    <t>科目编码</t>
  </si>
  <si>
    <t>采购项目</t>
  </si>
  <si>
    <t>采购目录</t>
  </si>
  <si>
    <t>购买服务内容</t>
  </si>
  <si>
    <t>规格型号</t>
  </si>
  <si>
    <t>数量</t>
  </si>
  <si>
    <t>实施采购时间</t>
  </si>
  <si>
    <t>预算金额</t>
  </si>
  <si>
    <t>说明</t>
  </si>
  <si>
    <t>类</t>
  </si>
  <si>
    <t>款</t>
  </si>
  <si>
    <t>项</t>
  </si>
  <si>
    <t>213</t>
  </si>
  <si>
    <t>03</t>
  </si>
  <si>
    <t>防汛物资</t>
  </si>
  <si>
    <t>1批</t>
  </si>
  <si>
    <t xml:space="preserve">  302</t>
  </si>
  <si>
    <t>13</t>
  </si>
  <si>
    <t>防汛物资储备</t>
  </si>
  <si>
    <t xml:space="preserve">    表12</t>
  </si>
  <si>
    <t>2017年</t>
  </si>
  <si>
    <t>2018年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</si>
  <si>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</si>
  <si>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</si>
  <si>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</si>
  <si>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</si>
  <si>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</si>
  <si>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</si>
  <si>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</si>
  <si>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</si>
  <si>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</si>
  <si>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19=10-1</t>
  </si>
  <si>
    <t>20=11-2</t>
  </si>
  <si>
    <t>21=13-4</t>
  </si>
  <si>
    <t>22=13-4</t>
  </si>
  <si>
    <t>23=14-5</t>
  </si>
  <si>
    <t>24=15-6</t>
  </si>
  <si>
    <t>25=16-7</t>
  </si>
  <si>
    <t>26=17-8</t>
  </si>
  <si>
    <t>27=18-9</t>
  </si>
  <si>
    <t xml:space="preserve">     合     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</si>
</sst>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3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5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5" borderId="8" applyNumberFormat="0" applyAlignment="0" applyProtection="0">
      <alignment vertical="center"/>
    </xf>
    <xf numFmtId="0" fontId="38" fillId="15" borderId="12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0" borderId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/>
    </xf>
    <xf numFmtId="0" fontId="0" fillId="0" borderId="1" xfId="0" applyBorder="1">
      <alignment vertical="center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57" fontId="3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4" fontId="12" fillId="2" borderId="1" xfId="0" applyNumberFormat="1" applyFont="1" applyFill="1" applyBorder="1" applyAlignment="1" applyProtection="1">
      <alignment horizontal="right" vertical="center" wrapText="1"/>
    </xf>
    <xf numFmtId="176" fontId="8" fillId="0" borderId="1" xfId="0" applyNumberFormat="1" applyFont="1" applyFill="1" applyBorder="1" applyAlignment="1" applyProtection="1">
      <alignment horizontal="right" vertical="center" wrapText="1"/>
    </xf>
    <xf numFmtId="176" fontId="10" fillId="0" borderId="1" xfId="0" applyNumberFormat="1" applyFont="1" applyBorder="1">
      <alignment vertical="center"/>
    </xf>
    <xf numFmtId="0" fontId="0" fillId="0" borderId="0" xfId="0" applyFont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 applyProtection="1">
      <alignment horizontal="left" vertical="center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11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13" fillId="0" borderId="0" xfId="0" applyFont="1" applyFill="1" applyBorder="1" applyAlignment="1"/>
    <xf numFmtId="4" fontId="8" fillId="2" borderId="1" xfId="0" applyNumberFormat="1" applyFont="1" applyFill="1" applyBorder="1" applyAlignment="1" applyProtection="1">
      <alignment horizontal="right" vertical="center" wrapText="1"/>
    </xf>
    <xf numFmtId="49" fontId="8" fillId="0" borderId="1" xfId="0" applyNumberFormat="1" applyFont="1" applyFill="1" applyBorder="1" applyAlignment="1" applyProtection="1">
      <alignment horizontal="right" vertical="center"/>
    </xf>
    <xf numFmtId="0" fontId="10" fillId="0" borderId="1" xfId="0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15" fillId="2" borderId="1" xfId="0" applyNumberFormat="1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Font="1" applyFill="1" applyBorder="1" applyAlignment="1"/>
    <xf numFmtId="0" fontId="2" fillId="2" borderId="1" xfId="0" applyNumberFormat="1" applyFont="1" applyFill="1" applyBorder="1" applyAlignment="1" applyProtection="1">
      <alignment vertical="center"/>
    </xf>
    <xf numFmtId="4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/>
    <xf numFmtId="4" fontId="2" fillId="2" borderId="4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/>
    <xf numFmtId="0" fontId="5" fillId="2" borderId="0" xfId="0" applyFont="1" applyFill="1" applyBorder="1" applyAlignment="1"/>
    <xf numFmtId="0" fontId="2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2" fontId="2" fillId="2" borderId="2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 applyProtection="1">
      <alignment horizontal="right" vertical="center"/>
    </xf>
    <xf numFmtId="0" fontId="5" fillId="2" borderId="2" xfId="0" applyFont="1" applyFill="1" applyBorder="1" applyAlignment="1"/>
    <xf numFmtId="0" fontId="16" fillId="2" borderId="1" xfId="0" applyNumberFormat="1" applyFont="1" applyFill="1" applyBorder="1" applyAlignment="1" applyProtection="1">
      <alignment horizontal="center" vertical="center"/>
    </xf>
    <xf numFmtId="2" fontId="16" fillId="2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right"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Continuous" vertical="center"/>
    </xf>
    <xf numFmtId="0" fontId="14" fillId="0" borderId="0" xfId="0" applyFont="1" applyFill="1" applyBorder="1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A3" sqref="A3:K3"/>
    </sheetView>
  </sheetViews>
  <sheetFormatPr defaultColWidth="9" defaultRowHeight="13.5" outlineLevelRow="3"/>
  <sheetData>
    <row r="1" ht="140.25" customHeight="1" spans="1:11">
      <c r="A1" s="117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ht="65.25" customHeight="1" spans="1:11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ht="65.25" customHeight="1" spans="1:11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ht="65.25" customHeight="1" spans="1:11">
      <c r="A4" s="119" t="s">
        <v>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</sheetData>
  <mergeCells count="3">
    <mergeCell ref="A2:K2"/>
    <mergeCell ref="A3:K3"/>
    <mergeCell ref="A4:K4"/>
  </mergeCells>
  <printOptions horizontalCentered="1"/>
  <pageMargins left="1.49513888888889" right="1.10138888888889" top="2.20416666666667" bottom="1.14166666666667" header="0.313888888888889" footer="0.313888888888889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J22" sqref="J22"/>
    </sheetView>
  </sheetViews>
  <sheetFormatPr defaultColWidth="9" defaultRowHeight="13.5" outlineLevelCol="5"/>
  <cols>
    <col min="1" max="1" width="14.875" customWidth="1"/>
    <col min="2" max="2" width="19.25" customWidth="1"/>
    <col min="3" max="3" width="9.5" customWidth="1"/>
    <col min="4" max="4" width="16.375" customWidth="1"/>
    <col min="5" max="5" width="15.125" customWidth="1"/>
    <col min="6" max="6" width="16.375" customWidth="1"/>
  </cols>
  <sheetData>
    <row r="1" spans="1:1">
      <c r="A1" t="s">
        <v>22</v>
      </c>
    </row>
    <row r="2" s="40" customFormat="1" ht="42.95" customHeight="1" spans="1:6">
      <c r="A2" s="36" t="s">
        <v>23</v>
      </c>
      <c r="B2" s="36"/>
      <c r="C2" s="36"/>
      <c r="D2" s="36"/>
      <c r="E2" s="36"/>
      <c r="F2" s="36"/>
    </row>
    <row r="3" ht="15.95" customHeight="1" spans="1:6">
      <c r="A3" s="41"/>
      <c r="B3" s="41"/>
      <c r="C3" s="41"/>
      <c r="D3" s="41"/>
      <c r="E3" s="41"/>
      <c r="F3" s="41" t="s">
        <v>36</v>
      </c>
    </row>
    <row r="4" ht="21.95" customHeight="1" spans="1:6">
      <c r="A4" s="28" t="s">
        <v>216</v>
      </c>
      <c r="B4" s="28" t="s">
        <v>217</v>
      </c>
      <c r="C4" s="28" t="s">
        <v>154</v>
      </c>
      <c r="D4" s="28" t="s">
        <v>187</v>
      </c>
      <c r="E4" s="28" t="s">
        <v>188</v>
      </c>
      <c r="F4" s="28" t="s">
        <v>190</v>
      </c>
    </row>
    <row r="5" ht="21.95" customHeight="1" spans="1:6">
      <c r="A5" s="28" t="s">
        <v>191</v>
      </c>
      <c r="B5" s="28" t="s">
        <v>191</v>
      </c>
      <c r="C5" s="28">
        <v>1</v>
      </c>
      <c r="D5" s="28">
        <v>2</v>
      </c>
      <c r="E5" s="28">
        <v>3</v>
      </c>
      <c r="F5" s="28" t="s">
        <v>191</v>
      </c>
    </row>
    <row r="6" ht="21.95" customHeight="1" spans="1:6">
      <c r="A6" s="42"/>
      <c r="B6" s="43" t="s">
        <v>218</v>
      </c>
      <c r="C6" s="44">
        <f>C7+C13+C26</f>
        <v>764.34</v>
      </c>
      <c r="D6" s="44">
        <f>D7+D13+D26</f>
        <v>738.84</v>
      </c>
      <c r="E6" s="44">
        <f>E7+E13+E26</f>
        <v>25.5</v>
      </c>
      <c r="F6" s="45"/>
    </row>
    <row r="7" ht="21.95" customHeight="1" spans="1:6">
      <c r="A7" s="46">
        <v>301</v>
      </c>
      <c r="B7" s="47" t="s">
        <v>219</v>
      </c>
      <c r="C7" s="44">
        <f>SUM(C8:C12)</f>
        <v>731.1</v>
      </c>
      <c r="D7" s="44">
        <f>SUM(D8:D12)</f>
        <v>731.1</v>
      </c>
      <c r="E7" s="48"/>
      <c r="F7" s="28"/>
    </row>
    <row r="8" ht="21.95" customHeight="1" spans="1:6">
      <c r="A8" s="18" t="s">
        <v>220</v>
      </c>
      <c r="B8" s="18" t="s">
        <v>221</v>
      </c>
      <c r="C8" s="49">
        <f>SUM(D8:E8)</f>
        <v>372.63</v>
      </c>
      <c r="D8" s="33">
        <v>372.63</v>
      </c>
      <c r="E8" s="45"/>
      <c r="F8" s="28"/>
    </row>
    <row r="9" ht="21.95" customHeight="1" spans="1:6">
      <c r="A9" s="18" t="s">
        <v>222</v>
      </c>
      <c r="B9" s="18" t="s">
        <v>223</v>
      </c>
      <c r="C9" s="49">
        <f>SUM(D9:E9)</f>
        <v>52.75</v>
      </c>
      <c r="D9" s="33">
        <v>52.75</v>
      </c>
      <c r="E9" s="45"/>
      <c r="F9" s="28"/>
    </row>
    <row r="10" ht="21.95" customHeight="1" spans="1:6">
      <c r="A10" s="18" t="s">
        <v>224</v>
      </c>
      <c r="B10" s="18" t="s">
        <v>225</v>
      </c>
      <c r="C10" s="49">
        <f>SUM(D10:E10)</f>
        <v>182.63</v>
      </c>
      <c r="D10" s="33">
        <v>182.63</v>
      </c>
      <c r="E10" s="45"/>
      <c r="F10" s="28"/>
    </row>
    <row r="11" ht="29.1" customHeight="1" spans="1:6">
      <c r="A11" s="18" t="s">
        <v>226</v>
      </c>
      <c r="B11" s="18" t="s">
        <v>227</v>
      </c>
      <c r="C11" s="49">
        <f>SUM(D11:E11)</f>
        <v>118.48</v>
      </c>
      <c r="D11" s="33">
        <v>118.48</v>
      </c>
      <c r="E11" s="45"/>
      <c r="F11" s="28"/>
    </row>
    <row r="12" ht="30.95" customHeight="1" spans="1:6">
      <c r="A12" s="18" t="s">
        <v>228</v>
      </c>
      <c r="B12" s="18" t="s">
        <v>229</v>
      </c>
      <c r="C12" s="49">
        <f>SUM(D12:E12)</f>
        <v>4.61</v>
      </c>
      <c r="D12" s="33">
        <v>4.61</v>
      </c>
      <c r="E12" s="45"/>
      <c r="F12" s="28"/>
    </row>
    <row r="13" ht="30.95" customHeight="1" spans="1:6">
      <c r="A13" s="34" t="s">
        <v>230</v>
      </c>
      <c r="B13" s="34" t="s">
        <v>231</v>
      </c>
      <c r="C13" s="44">
        <f>SUM(C14:C25)</f>
        <v>25.5</v>
      </c>
      <c r="D13" s="50"/>
      <c r="E13" s="44">
        <f>SUM(E14:E25)</f>
        <v>25.5</v>
      </c>
      <c r="F13" s="28"/>
    </row>
    <row r="14" ht="21.95" customHeight="1" spans="1:6">
      <c r="A14" s="18" t="s">
        <v>232</v>
      </c>
      <c r="B14" s="18" t="s">
        <v>233</v>
      </c>
      <c r="C14" s="49">
        <f t="shared" ref="C14:C25" si="0">SUM(D14:E14)</f>
        <v>6</v>
      </c>
      <c r="D14" s="33"/>
      <c r="E14" s="33">
        <v>6</v>
      </c>
      <c r="F14" s="28"/>
    </row>
    <row r="15" ht="21.95" customHeight="1" spans="1:6">
      <c r="A15" s="18" t="s">
        <v>234</v>
      </c>
      <c r="B15" s="18" t="s">
        <v>235</v>
      </c>
      <c r="C15" s="49">
        <f t="shared" si="0"/>
        <v>2.24</v>
      </c>
      <c r="D15" s="33"/>
      <c r="E15" s="33">
        <v>2.24</v>
      </c>
      <c r="F15" s="28"/>
    </row>
    <row r="16" ht="21.95" customHeight="1" spans="1:6">
      <c r="A16" s="18" t="s">
        <v>236</v>
      </c>
      <c r="B16" s="18" t="s">
        <v>237</v>
      </c>
      <c r="C16" s="49">
        <f t="shared" si="0"/>
        <v>0.6</v>
      </c>
      <c r="D16" s="33"/>
      <c r="E16" s="33">
        <v>0.6</v>
      </c>
      <c r="F16" s="28"/>
    </row>
    <row r="17" ht="21.95" customHeight="1" spans="1:6">
      <c r="A17" s="18" t="s">
        <v>238</v>
      </c>
      <c r="B17" s="18" t="s">
        <v>239</v>
      </c>
      <c r="C17" s="49">
        <f t="shared" si="0"/>
        <v>2</v>
      </c>
      <c r="D17" s="33"/>
      <c r="E17" s="33">
        <v>2</v>
      </c>
      <c r="F17" s="28"/>
    </row>
    <row r="18" ht="21.95" customHeight="1" spans="1:6">
      <c r="A18" s="18" t="s">
        <v>240</v>
      </c>
      <c r="B18" s="18" t="s">
        <v>241</v>
      </c>
      <c r="C18" s="49">
        <f t="shared" si="0"/>
        <v>1</v>
      </c>
      <c r="D18" s="33"/>
      <c r="E18" s="33">
        <v>1</v>
      </c>
      <c r="F18" s="28"/>
    </row>
    <row r="19" ht="21.95" customHeight="1" spans="1:6">
      <c r="A19" s="18" t="s">
        <v>242</v>
      </c>
      <c r="B19" s="18" t="s">
        <v>243</v>
      </c>
      <c r="C19" s="49">
        <f t="shared" si="0"/>
        <v>5.5</v>
      </c>
      <c r="D19" s="33"/>
      <c r="E19" s="33">
        <v>5.5</v>
      </c>
      <c r="F19" s="28"/>
    </row>
    <row r="20" ht="21.95" customHeight="1" spans="1:6">
      <c r="A20" s="18" t="s">
        <v>244</v>
      </c>
      <c r="B20" s="18" t="s">
        <v>245</v>
      </c>
      <c r="C20" s="49">
        <f t="shared" si="0"/>
        <v>0</v>
      </c>
      <c r="D20" s="33"/>
      <c r="E20" s="33"/>
      <c r="F20" s="28"/>
    </row>
    <row r="21" ht="21.95" customHeight="1" spans="1:6">
      <c r="A21" s="18" t="s">
        <v>246</v>
      </c>
      <c r="B21" s="18" t="s">
        <v>247</v>
      </c>
      <c r="C21" s="49">
        <f t="shared" si="0"/>
        <v>0.8</v>
      </c>
      <c r="D21" s="33"/>
      <c r="E21" s="33">
        <v>0.8</v>
      </c>
      <c r="F21" s="28"/>
    </row>
    <row r="22" ht="21.95" customHeight="1" spans="1:6">
      <c r="A22" s="18" t="s">
        <v>248</v>
      </c>
      <c r="B22" s="18" t="s">
        <v>249</v>
      </c>
      <c r="C22" s="49">
        <f t="shared" si="0"/>
        <v>2</v>
      </c>
      <c r="D22" s="33"/>
      <c r="E22" s="33">
        <v>2</v>
      </c>
      <c r="F22" s="28"/>
    </row>
    <row r="23" ht="21.95" customHeight="1" spans="1:6">
      <c r="A23" s="18" t="s">
        <v>250</v>
      </c>
      <c r="B23" s="18" t="s">
        <v>251</v>
      </c>
      <c r="C23" s="49">
        <f t="shared" si="0"/>
        <v>1.68</v>
      </c>
      <c r="D23" s="45"/>
      <c r="E23" s="33">
        <v>1.68</v>
      </c>
      <c r="F23" s="45"/>
    </row>
    <row r="24" ht="21.95" customHeight="1" spans="1:6">
      <c r="A24" s="18" t="s">
        <v>252</v>
      </c>
      <c r="B24" s="18" t="s">
        <v>253</v>
      </c>
      <c r="C24" s="49">
        <f t="shared" si="0"/>
        <v>0.8</v>
      </c>
      <c r="D24" s="45"/>
      <c r="E24" s="33">
        <v>0.8</v>
      </c>
      <c r="F24" s="45"/>
    </row>
    <row r="25" ht="30" customHeight="1" spans="1:6">
      <c r="A25" s="18" t="s">
        <v>254</v>
      </c>
      <c r="B25" s="18" t="s">
        <v>255</v>
      </c>
      <c r="C25" s="49">
        <f t="shared" si="0"/>
        <v>2.88</v>
      </c>
      <c r="D25" s="45"/>
      <c r="E25" s="33">
        <v>2.88</v>
      </c>
      <c r="F25" s="45"/>
    </row>
    <row r="26" ht="30" customHeight="1" spans="1:6">
      <c r="A26" s="34" t="s">
        <v>256</v>
      </c>
      <c r="B26" s="34" t="s">
        <v>257</v>
      </c>
      <c r="C26" s="51">
        <f>C27</f>
        <v>7.74</v>
      </c>
      <c r="D26" s="51">
        <f>D27</f>
        <v>7.74</v>
      </c>
      <c r="E26" s="33"/>
      <c r="F26" s="45"/>
    </row>
    <row r="27" ht="21.95" customHeight="1" spans="1:6">
      <c r="A27" s="18" t="s">
        <v>258</v>
      </c>
      <c r="B27" s="18" t="s">
        <v>259</v>
      </c>
      <c r="C27" s="49">
        <f>SUM(D27:E27)</f>
        <v>7.74</v>
      </c>
      <c r="D27" s="33">
        <v>7.74</v>
      </c>
      <c r="E27" s="45"/>
      <c r="F27" s="28"/>
    </row>
  </sheetData>
  <mergeCells count="1">
    <mergeCell ref="A2:F2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D17" sqref="D17"/>
    </sheetView>
  </sheetViews>
  <sheetFormatPr defaultColWidth="9" defaultRowHeight="13.5" outlineLevelCol="5"/>
  <cols>
    <col min="1" max="1" width="26.875" customWidth="1"/>
    <col min="2" max="2" width="12.5" customWidth="1"/>
    <col min="3" max="3" width="27.75" customWidth="1"/>
    <col min="4" max="4" width="16.625" customWidth="1"/>
    <col min="5" max="5" width="31" customWidth="1"/>
    <col min="6" max="6" width="17.375" customWidth="1"/>
  </cols>
  <sheetData>
    <row r="1" ht="27" customHeight="1" spans="1:6">
      <c r="A1" t="s">
        <v>267</v>
      </c>
      <c r="F1" t="s">
        <v>268</v>
      </c>
    </row>
    <row r="2" ht="21.75" customHeight="1" spans="1:6">
      <c r="A2" s="36" t="s">
        <v>25</v>
      </c>
      <c r="B2" s="36"/>
      <c r="C2" s="36"/>
      <c r="D2" s="36"/>
      <c r="E2" s="36"/>
      <c r="F2" s="36"/>
    </row>
    <row r="3" ht="20.1" customHeight="1" spans="6:6">
      <c r="F3" t="s">
        <v>269</v>
      </c>
    </row>
    <row r="4" ht="18" customHeight="1" spans="1:6">
      <c r="A4" s="2" t="s">
        <v>270</v>
      </c>
      <c r="B4" s="2"/>
      <c r="C4" s="2" t="s">
        <v>271</v>
      </c>
      <c r="D4" s="2"/>
      <c r="E4" s="2"/>
      <c r="F4" s="2"/>
    </row>
    <row r="5" ht="18" customHeight="1" spans="1:6">
      <c r="A5" s="2" t="s">
        <v>272</v>
      </c>
      <c r="B5" s="2" t="s">
        <v>40</v>
      </c>
      <c r="C5" s="2" t="s">
        <v>41</v>
      </c>
      <c r="D5" s="2" t="s">
        <v>40</v>
      </c>
      <c r="E5" s="2" t="s">
        <v>273</v>
      </c>
      <c r="F5" s="2" t="s">
        <v>40</v>
      </c>
    </row>
    <row r="6" ht="18" customHeight="1" spans="1:6">
      <c r="A6" s="7" t="s">
        <v>274</v>
      </c>
      <c r="B6" s="7"/>
      <c r="C6" s="37" t="s">
        <v>275</v>
      </c>
      <c r="D6" s="7"/>
      <c r="E6" s="37" t="s">
        <v>276</v>
      </c>
      <c r="F6" s="7"/>
    </row>
    <row r="7" ht="18" customHeight="1" spans="1:6">
      <c r="A7" s="38"/>
      <c r="B7" s="7"/>
      <c r="C7" s="37" t="s">
        <v>277</v>
      </c>
      <c r="D7" s="7"/>
      <c r="E7" s="38" t="s">
        <v>219</v>
      </c>
      <c r="F7" s="7"/>
    </row>
    <row r="8" ht="18" customHeight="1" spans="1:6">
      <c r="A8" s="39"/>
      <c r="B8" s="7"/>
      <c r="C8" s="37" t="s">
        <v>278</v>
      </c>
      <c r="D8" s="7"/>
      <c r="E8" s="38" t="s">
        <v>231</v>
      </c>
      <c r="F8" s="7"/>
    </row>
    <row r="9" ht="18" customHeight="1" spans="1:6">
      <c r="A9" s="39"/>
      <c r="B9" s="7"/>
      <c r="C9" s="37" t="s">
        <v>279</v>
      </c>
      <c r="D9" s="7"/>
      <c r="E9" s="38" t="s">
        <v>257</v>
      </c>
      <c r="F9" s="7"/>
    </row>
    <row r="10" ht="18" customHeight="1" spans="1:6">
      <c r="A10" s="39"/>
      <c r="B10" s="7"/>
      <c r="C10" s="37" t="s">
        <v>280</v>
      </c>
      <c r="D10" s="7"/>
      <c r="E10" s="38" t="s">
        <v>281</v>
      </c>
      <c r="F10" s="7"/>
    </row>
    <row r="11" ht="18" customHeight="1" spans="1:6">
      <c r="A11" s="39"/>
      <c r="B11" s="7"/>
      <c r="C11" s="37" t="s">
        <v>282</v>
      </c>
      <c r="D11" s="7"/>
      <c r="E11" s="37" t="s">
        <v>283</v>
      </c>
      <c r="F11" s="7"/>
    </row>
    <row r="12" ht="18" customHeight="1" spans="1:6">
      <c r="A12" s="38"/>
      <c r="B12" s="7"/>
      <c r="C12" s="37" t="s">
        <v>284</v>
      </c>
      <c r="D12" s="7"/>
      <c r="E12" s="38" t="s">
        <v>219</v>
      </c>
      <c r="F12" s="7"/>
    </row>
    <row r="13" ht="18" customHeight="1" spans="1:6">
      <c r="A13" s="38"/>
      <c r="B13" s="7"/>
      <c r="C13" s="37" t="s">
        <v>285</v>
      </c>
      <c r="D13" s="7"/>
      <c r="E13" s="38" t="s">
        <v>231</v>
      </c>
      <c r="F13" s="7"/>
    </row>
    <row r="14" ht="18" customHeight="1" spans="1:6">
      <c r="A14" s="38"/>
      <c r="B14" s="7"/>
      <c r="C14" s="37" t="s">
        <v>286</v>
      </c>
      <c r="D14" s="7"/>
      <c r="E14" s="38" t="s">
        <v>257</v>
      </c>
      <c r="F14" s="7"/>
    </row>
    <row r="15" ht="18" customHeight="1" spans="1:6">
      <c r="A15" s="38"/>
      <c r="B15" s="7"/>
      <c r="C15" s="37" t="s">
        <v>287</v>
      </c>
      <c r="D15" s="7"/>
      <c r="E15" s="38" t="s">
        <v>288</v>
      </c>
      <c r="F15" s="7"/>
    </row>
    <row r="16" ht="18" customHeight="1" spans="1:6">
      <c r="A16" s="38"/>
      <c r="B16" s="7"/>
      <c r="C16" s="37" t="s">
        <v>289</v>
      </c>
      <c r="D16" s="7"/>
      <c r="E16" s="38" t="s">
        <v>290</v>
      </c>
      <c r="F16" s="7"/>
    </row>
    <row r="17" ht="18" customHeight="1" spans="1:6">
      <c r="A17" s="38"/>
      <c r="B17" s="7"/>
      <c r="C17" s="37" t="s">
        <v>291</v>
      </c>
      <c r="D17" s="7"/>
      <c r="E17" s="38" t="s">
        <v>281</v>
      </c>
      <c r="F17" s="7"/>
    </row>
    <row r="18" ht="18" customHeight="1" spans="1:6">
      <c r="A18" s="7"/>
      <c r="B18" s="7"/>
      <c r="C18" s="37" t="s">
        <v>292</v>
      </c>
      <c r="D18" s="7"/>
      <c r="E18" s="38" t="s">
        <v>293</v>
      </c>
      <c r="F18" s="7"/>
    </row>
    <row r="19" ht="18" customHeight="1" spans="1:6">
      <c r="A19" s="7"/>
      <c r="B19" s="7"/>
      <c r="C19" s="37" t="s">
        <v>294</v>
      </c>
      <c r="D19" s="7"/>
      <c r="E19" s="38" t="s">
        <v>295</v>
      </c>
      <c r="F19" s="7"/>
    </row>
    <row r="20" ht="18" customHeight="1" spans="1:6">
      <c r="A20" s="7"/>
      <c r="B20" s="7"/>
      <c r="C20" s="37" t="s">
        <v>296</v>
      </c>
      <c r="D20" s="7"/>
      <c r="E20" s="38" t="s">
        <v>297</v>
      </c>
      <c r="F20" s="7"/>
    </row>
    <row r="21" ht="18" customHeight="1" spans="1:6">
      <c r="A21" s="7"/>
      <c r="B21" s="7"/>
      <c r="C21" s="7"/>
      <c r="D21" s="7"/>
      <c r="E21" s="38" t="s">
        <v>298</v>
      </c>
      <c r="F21" s="7"/>
    </row>
    <row r="22" ht="18" customHeight="1" spans="1:6">
      <c r="A22" s="7"/>
      <c r="B22" s="7"/>
      <c r="C22" s="7"/>
      <c r="D22" s="7"/>
      <c r="E22" s="37" t="s">
        <v>299</v>
      </c>
      <c r="F22" s="7"/>
    </row>
    <row r="23" ht="18" customHeight="1" spans="1:6">
      <c r="A23" s="7"/>
      <c r="B23" s="7"/>
      <c r="C23" s="7"/>
      <c r="D23" s="7"/>
      <c r="E23" s="37" t="s">
        <v>300</v>
      </c>
      <c r="F23" s="7"/>
    </row>
    <row r="24" ht="18" customHeight="1" spans="1:6">
      <c r="A24" s="7"/>
      <c r="B24" s="7"/>
      <c r="C24" s="7"/>
      <c r="D24" s="7"/>
      <c r="E24" s="37" t="s">
        <v>301</v>
      </c>
      <c r="F24" s="7"/>
    </row>
    <row r="25" ht="18" customHeight="1" spans="1:6">
      <c r="A25" s="7"/>
      <c r="B25" s="7"/>
      <c r="C25" s="7"/>
      <c r="D25" s="7"/>
      <c r="E25" s="7"/>
      <c r="F25" s="7"/>
    </row>
    <row r="26" ht="18" customHeight="1" spans="1:6">
      <c r="A26" s="2" t="s">
        <v>141</v>
      </c>
      <c r="B26" s="2"/>
      <c r="C26" s="2" t="s">
        <v>142</v>
      </c>
      <c r="D26" s="2"/>
      <c r="E26" s="2" t="s">
        <v>142</v>
      </c>
      <c r="F26" s="7"/>
    </row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</sheetData>
  <mergeCells count="3">
    <mergeCell ref="A2:F2"/>
    <mergeCell ref="A4:B4"/>
    <mergeCell ref="C4:F4"/>
  </mergeCells>
  <pageMargins left="0.699305555555556" right="0.699305555555556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D12" sqref="D12"/>
    </sheetView>
  </sheetViews>
  <sheetFormatPr defaultColWidth="6.875" defaultRowHeight="11.25" outlineLevelCol="3"/>
  <cols>
    <col min="1" max="1" width="8.375" style="23"/>
    <col min="2" max="2" width="34.875" style="23" customWidth="1"/>
    <col min="3" max="3" width="12.625" style="23" customWidth="1"/>
    <col min="4" max="4" width="27.25" style="23" customWidth="1"/>
    <col min="5" max="16384" width="6.875" style="23"/>
  </cols>
  <sheetData>
    <row r="1" ht="15" customHeight="1" spans="1:4">
      <c r="A1" s="21" t="s">
        <v>302</v>
      </c>
      <c r="D1" t="s">
        <v>303</v>
      </c>
    </row>
    <row r="2" ht="22.5" spans="1:4">
      <c r="A2" s="24" t="s">
        <v>29</v>
      </c>
      <c r="B2" s="25"/>
      <c r="C2" s="25"/>
      <c r="D2" s="25"/>
    </row>
    <row r="3" s="21" customFormat="1" ht="21.95" customHeight="1" spans="4:4">
      <c r="D3" s="26" t="s">
        <v>36</v>
      </c>
    </row>
    <row r="4" s="22" customFormat="1" ht="21.95" customHeight="1" spans="1:4">
      <c r="A4" s="27" t="s">
        <v>152</v>
      </c>
      <c r="B4" s="27" t="s">
        <v>304</v>
      </c>
      <c r="C4" s="27" t="s">
        <v>305</v>
      </c>
      <c r="D4" s="27" t="s">
        <v>306</v>
      </c>
    </row>
    <row r="5" s="22" customFormat="1" ht="21.95" customHeight="1" spans="1:4">
      <c r="A5" s="28" t="s">
        <v>191</v>
      </c>
      <c r="B5" s="28" t="s">
        <v>191</v>
      </c>
      <c r="C5" s="28" t="s">
        <v>191</v>
      </c>
      <c r="D5" s="28" t="s">
        <v>191</v>
      </c>
    </row>
    <row r="6" s="22" customFormat="1" ht="21.95" customHeight="1" spans="1:4">
      <c r="A6" s="29" t="s">
        <v>174</v>
      </c>
      <c r="B6" s="18" t="s">
        <v>307</v>
      </c>
      <c r="C6" s="30">
        <v>65</v>
      </c>
      <c r="D6" s="18" t="s">
        <v>308</v>
      </c>
    </row>
    <row r="7" s="22" customFormat="1" ht="21.95" customHeight="1" spans="1:4">
      <c r="A7" s="31">
        <v>2130306</v>
      </c>
      <c r="B7" s="32" t="s">
        <v>309</v>
      </c>
      <c r="C7" s="30">
        <v>3</v>
      </c>
      <c r="D7" s="32" t="s">
        <v>310</v>
      </c>
    </row>
    <row r="8" s="22" customFormat="1" ht="21.95" customHeight="1" spans="1:4">
      <c r="A8" s="29" t="s">
        <v>170</v>
      </c>
      <c r="B8" s="18" t="s">
        <v>311</v>
      </c>
      <c r="C8" s="30">
        <v>3</v>
      </c>
      <c r="D8" s="18" t="s">
        <v>312</v>
      </c>
    </row>
    <row r="9" s="22" customFormat="1" ht="21.95" customHeight="1" spans="1:4">
      <c r="A9" s="18"/>
      <c r="B9" s="18"/>
      <c r="C9" s="33"/>
      <c r="D9" s="18"/>
    </row>
    <row r="10" s="22" customFormat="1" ht="21.95" customHeight="1" spans="1:4">
      <c r="A10" s="18"/>
      <c r="B10" s="18"/>
      <c r="C10" s="33"/>
      <c r="D10" s="18"/>
    </row>
    <row r="11" s="22" customFormat="1" ht="21.95" customHeight="1" spans="1:4">
      <c r="A11" s="18"/>
      <c r="B11" s="18"/>
      <c r="C11" s="33"/>
      <c r="D11" s="18"/>
    </row>
    <row r="12" s="22" customFormat="1" ht="21.95" customHeight="1" spans="1:4">
      <c r="A12" s="18"/>
      <c r="B12" s="18"/>
      <c r="C12" s="33"/>
      <c r="D12" s="18"/>
    </row>
    <row r="13" s="22" customFormat="1" ht="21.95" customHeight="1" spans="1:4">
      <c r="A13" s="18"/>
      <c r="B13" s="18"/>
      <c r="C13" s="33"/>
      <c r="D13" s="18"/>
    </row>
    <row r="14" s="22" customFormat="1" ht="21.95" customHeight="1" spans="1:4">
      <c r="A14" s="18"/>
      <c r="B14" s="18"/>
      <c r="C14" s="33"/>
      <c r="D14" s="18"/>
    </row>
    <row r="15" s="22" customFormat="1" ht="21.95" customHeight="1" spans="1:4">
      <c r="A15" s="18"/>
      <c r="B15" s="18"/>
      <c r="C15" s="33"/>
      <c r="D15" s="18"/>
    </row>
    <row r="16" s="22" customFormat="1" ht="21.95" customHeight="1" spans="1:4">
      <c r="A16" s="18"/>
      <c r="B16" s="18"/>
      <c r="C16" s="33"/>
      <c r="D16" s="18"/>
    </row>
    <row r="17" s="22" customFormat="1" ht="21.95" customHeight="1" spans="1:4">
      <c r="A17" s="18"/>
      <c r="B17" s="18"/>
      <c r="C17" s="33"/>
      <c r="D17" s="18"/>
    </row>
    <row r="18" s="22" customFormat="1" ht="21.95" customHeight="1" spans="1:4">
      <c r="A18" s="18"/>
      <c r="B18" s="18"/>
      <c r="C18" s="33"/>
      <c r="D18" s="18"/>
    </row>
    <row r="19" s="22" customFormat="1" ht="21.95" customHeight="1" spans="1:4">
      <c r="A19" s="18"/>
      <c r="B19" s="18"/>
      <c r="C19" s="33"/>
      <c r="D19" s="18"/>
    </row>
    <row r="20" s="22" customFormat="1" ht="21.95" customHeight="1" spans="1:4">
      <c r="A20" s="18"/>
      <c r="B20" s="18"/>
      <c r="C20" s="33"/>
      <c r="D20" s="18"/>
    </row>
    <row r="21" s="22" customFormat="1" ht="21.95" customHeight="1" spans="1:4">
      <c r="A21" s="18"/>
      <c r="B21" s="18"/>
      <c r="C21" s="33"/>
      <c r="D21" s="18"/>
    </row>
    <row r="22" s="22" customFormat="1" ht="21.95" customHeight="1" spans="1:4">
      <c r="A22" s="18"/>
      <c r="B22" s="34" t="s">
        <v>313</v>
      </c>
      <c r="C22" s="35">
        <v>71</v>
      </c>
      <c r="D22" s="18"/>
    </row>
  </sheetData>
  <printOptions horizontalCentered="1"/>
  <pageMargins left="0.588888888888889" right="0.588888888888889" top="0.788888888888889" bottom="0.788888888888889" header="0.509027777777778" footer="0.509027777777778"/>
  <pageSetup paperSize="9" fitToHeight="100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C9" sqref="C9"/>
    </sheetView>
  </sheetViews>
  <sheetFormatPr defaultColWidth="9" defaultRowHeight="13.5"/>
  <cols>
    <col min="1" max="1" width="7.375" customWidth="1"/>
    <col min="2" max="2" width="6.875" customWidth="1"/>
    <col min="3" max="3" width="8.5" customWidth="1"/>
    <col min="7" max="7" width="13.625" customWidth="1"/>
    <col min="12" max="12" width="11" customWidth="1"/>
    <col min="14" max="14" width="12.375" customWidth="1"/>
  </cols>
  <sheetData>
    <row r="1" spans="1:1">
      <c r="A1" t="s">
        <v>314</v>
      </c>
    </row>
    <row r="2" ht="30.75" customHeight="1" spans="1:14">
      <c r="A2" s="1" t="s">
        <v>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 t="s">
        <v>36</v>
      </c>
    </row>
    <row r="4" ht="23.25" customHeight="1" spans="1:14">
      <c r="A4" s="13" t="s">
        <v>315</v>
      </c>
      <c r="B4" s="13"/>
      <c r="C4" s="13"/>
      <c r="D4" s="13" t="s">
        <v>152</v>
      </c>
      <c r="E4" s="13" t="s">
        <v>316</v>
      </c>
      <c r="F4" s="13" t="s">
        <v>317</v>
      </c>
      <c r="G4" s="13" t="s">
        <v>318</v>
      </c>
      <c r="H4" s="13" t="s">
        <v>319</v>
      </c>
      <c r="I4" s="13" t="s">
        <v>320</v>
      </c>
      <c r="J4" s="13" t="s">
        <v>216</v>
      </c>
      <c r="K4" s="13"/>
      <c r="L4" s="17" t="s">
        <v>321</v>
      </c>
      <c r="M4" s="13" t="s">
        <v>322</v>
      </c>
      <c r="N4" s="13" t="s">
        <v>323</v>
      </c>
    </row>
    <row r="5" ht="23.25" customHeight="1" spans="1:14">
      <c r="A5" s="13" t="s">
        <v>324</v>
      </c>
      <c r="B5" s="13" t="s">
        <v>325</v>
      </c>
      <c r="C5" s="13" t="s">
        <v>326</v>
      </c>
      <c r="D5" s="13"/>
      <c r="E5" s="13"/>
      <c r="F5" s="13"/>
      <c r="G5" s="13"/>
      <c r="H5" s="13"/>
      <c r="I5" s="13"/>
      <c r="J5" s="13" t="s">
        <v>324</v>
      </c>
      <c r="K5" s="13" t="s">
        <v>325</v>
      </c>
      <c r="L5" s="17"/>
      <c r="M5" s="13"/>
      <c r="N5" s="13"/>
    </row>
    <row r="6" ht="23.25" customHeight="1" spans="1:14">
      <c r="A6" s="13" t="s">
        <v>191</v>
      </c>
      <c r="B6" s="13" t="s">
        <v>191</v>
      </c>
      <c r="C6" s="13" t="s">
        <v>191</v>
      </c>
      <c r="D6" s="13" t="s">
        <v>191</v>
      </c>
      <c r="E6" s="13" t="s">
        <v>191</v>
      </c>
      <c r="F6" s="13" t="s">
        <v>191</v>
      </c>
      <c r="G6" s="13" t="s">
        <v>191</v>
      </c>
      <c r="H6" s="13" t="s">
        <v>191</v>
      </c>
      <c r="I6" s="13" t="s">
        <v>191</v>
      </c>
      <c r="J6" s="13" t="s">
        <v>191</v>
      </c>
      <c r="K6" s="13" t="s">
        <v>191</v>
      </c>
      <c r="L6" s="13" t="s">
        <v>191</v>
      </c>
      <c r="M6" s="13" t="s">
        <v>191</v>
      </c>
      <c r="N6" s="13" t="s">
        <v>191</v>
      </c>
    </row>
    <row r="7" ht="23.25" customHeight="1" spans="1:14">
      <c r="A7" s="14" t="s">
        <v>327</v>
      </c>
      <c r="B7" s="15" t="s">
        <v>328</v>
      </c>
      <c r="C7" s="15">
        <v>14</v>
      </c>
      <c r="D7" s="16">
        <v>2130314</v>
      </c>
      <c r="E7" s="16" t="s">
        <v>329</v>
      </c>
      <c r="F7" s="16"/>
      <c r="G7" s="16"/>
      <c r="H7" s="16"/>
      <c r="I7" s="16" t="s">
        <v>330</v>
      </c>
      <c r="J7" s="18" t="s">
        <v>331</v>
      </c>
      <c r="K7" s="18" t="s">
        <v>332</v>
      </c>
      <c r="L7" s="19">
        <v>43252</v>
      </c>
      <c r="M7" s="20">
        <v>5</v>
      </c>
      <c r="N7" s="16" t="s">
        <v>333</v>
      </c>
    </row>
    <row r="8" ht="23.25" customHeight="1" spans="1:1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ht="23.25" customHeight="1" spans="1:1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ht="23.25" customHeight="1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ht="23.25" customHeight="1" spans="1:1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ht="23.25" customHeight="1" spans="1:1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ht="23.25" customHeight="1" spans="1:1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ht="23.25" customHeight="1" spans="1:14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ht="23.25" customHeight="1" spans="1:14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ht="23.25" customHeight="1" spans="1:14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</sheetData>
  <mergeCells count="12">
    <mergeCell ref="A2:N2"/>
    <mergeCell ref="A4:C4"/>
    <mergeCell ref="J4:K4"/>
    <mergeCell ref="D4:D5"/>
    <mergeCell ref="E4:E5"/>
    <mergeCell ref="F4:F5"/>
    <mergeCell ref="G4:G5"/>
    <mergeCell ref="H4:H5"/>
    <mergeCell ref="I4:I5"/>
    <mergeCell ref="L4:L5"/>
    <mergeCell ref="M4:M5"/>
    <mergeCell ref="N4:N5"/>
  </mergeCells>
  <pageMargins left="0.699305555555556" right="0.699305555555556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7"/>
  <sheetViews>
    <sheetView workbookViewId="0">
      <selection activeCell="C5" sqref="C5:C7"/>
    </sheetView>
  </sheetViews>
  <sheetFormatPr defaultColWidth="9" defaultRowHeight="13.5"/>
  <cols>
    <col min="1" max="1" width="9" customWidth="1"/>
    <col min="2" max="2" width="17.75" customWidth="1"/>
    <col min="3" max="3" width="7.125" customWidth="1"/>
    <col min="4" max="4" width="7" customWidth="1"/>
    <col min="5" max="6" width="7.25" customWidth="1"/>
    <col min="7" max="8" width="7.125" customWidth="1"/>
    <col min="9" max="9" width="7.75" customWidth="1"/>
    <col min="10" max="13" width="7.375" customWidth="1"/>
    <col min="14" max="14" width="7.625" customWidth="1"/>
    <col min="17" max="17" width="7.875" customWidth="1"/>
  </cols>
  <sheetData>
    <row r="1" spans="1:1">
      <c r="A1" t="s">
        <v>334</v>
      </c>
    </row>
    <row r="2" ht="35.25" customHeight="1" spans="1:29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29:29">
      <c r="AC3" t="s">
        <v>36</v>
      </c>
    </row>
    <row r="4" spans="1:29">
      <c r="A4" s="2" t="s">
        <v>152</v>
      </c>
      <c r="B4" s="2" t="s">
        <v>153</v>
      </c>
      <c r="C4" s="2" t="s">
        <v>335</v>
      </c>
      <c r="D4" s="2"/>
      <c r="E4" s="2"/>
      <c r="F4" s="2"/>
      <c r="G4" s="2"/>
      <c r="H4" s="2"/>
      <c r="I4" s="2"/>
      <c r="J4" s="2"/>
      <c r="K4" s="2"/>
      <c r="L4" s="2" t="s">
        <v>336</v>
      </c>
      <c r="M4" s="2"/>
      <c r="N4" s="2"/>
      <c r="O4" s="2"/>
      <c r="P4" s="2"/>
      <c r="Q4" s="2"/>
      <c r="R4" s="2"/>
      <c r="S4" s="2"/>
      <c r="T4" s="2"/>
      <c r="U4" s="2" t="s">
        <v>337</v>
      </c>
      <c r="V4" s="2"/>
      <c r="W4" s="2"/>
      <c r="X4" s="2"/>
      <c r="Y4" s="2"/>
      <c r="Z4" s="2"/>
      <c r="AA4" s="2"/>
      <c r="AB4" s="2"/>
      <c r="AC4" s="2"/>
    </row>
    <row r="5" spans="1:29">
      <c r="A5" s="2"/>
      <c r="B5" s="2"/>
      <c r="C5" s="2" t="s">
        <v>154</v>
      </c>
      <c r="D5" s="2" t="s">
        <v>338</v>
      </c>
      <c r="E5" s="2"/>
      <c r="F5" s="2"/>
      <c r="G5" s="2"/>
      <c r="H5" s="2"/>
      <c r="I5" s="2"/>
      <c r="J5" s="2" t="s">
        <v>339</v>
      </c>
      <c r="K5" s="2" t="s">
        <v>340</v>
      </c>
      <c r="L5" s="2" t="s">
        <v>154</v>
      </c>
      <c r="M5" s="2" t="s">
        <v>338</v>
      </c>
      <c r="N5" s="2"/>
      <c r="O5" s="2"/>
      <c r="P5" s="2"/>
      <c r="Q5" s="2"/>
      <c r="R5" s="2"/>
      <c r="S5" s="2" t="s">
        <v>339</v>
      </c>
      <c r="T5" s="2" t="s">
        <v>340</v>
      </c>
      <c r="U5" s="2" t="s">
        <v>154</v>
      </c>
      <c r="V5" s="2" t="s">
        <v>338</v>
      </c>
      <c r="W5" s="2"/>
      <c r="X5" s="2"/>
      <c r="Y5" s="2"/>
      <c r="Z5" s="2"/>
      <c r="AA5" s="2"/>
      <c r="AB5" s="2" t="s">
        <v>339</v>
      </c>
      <c r="AC5" s="2" t="s">
        <v>340</v>
      </c>
    </row>
    <row r="6" customHeight="1" spans="1:29">
      <c r="A6" s="2"/>
      <c r="B6" s="2"/>
      <c r="C6" s="2"/>
      <c r="D6" s="2" t="s">
        <v>162</v>
      </c>
      <c r="E6" s="3" t="s">
        <v>341</v>
      </c>
      <c r="F6" s="3" t="s">
        <v>342</v>
      </c>
      <c r="G6" s="2" t="s">
        <v>343</v>
      </c>
      <c r="H6" s="2"/>
      <c r="I6" s="2"/>
      <c r="J6" s="2"/>
      <c r="K6" s="2"/>
      <c r="L6" s="2"/>
      <c r="M6" s="2" t="s">
        <v>162</v>
      </c>
      <c r="N6" s="3" t="s">
        <v>341</v>
      </c>
      <c r="O6" s="3" t="s">
        <v>342</v>
      </c>
      <c r="P6" s="2" t="s">
        <v>343</v>
      </c>
      <c r="Q6" s="2"/>
      <c r="R6" s="2"/>
      <c r="S6" s="2"/>
      <c r="T6" s="2"/>
      <c r="U6" s="2"/>
      <c r="V6" s="2" t="s">
        <v>162</v>
      </c>
      <c r="W6" s="3" t="s">
        <v>341</v>
      </c>
      <c r="X6" s="3" t="s">
        <v>342</v>
      </c>
      <c r="Y6" s="2" t="s">
        <v>343</v>
      </c>
      <c r="Z6" s="2"/>
      <c r="AA6" s="2"/>
      <c r="AB6" s="2"/>
      <c r="AC6" s="2"/>
    </row>
    <row r="7" ht="40.5" spans="1:29">
      <c r="A7" s="2"/>
      <c r="B7" s="2"/>
      <c r="C7" s="2"/>
      <c r="D7" s="2"/>
      <c r="E7" s="3"/>
      <c r="F7" s="3"/>
      <c r="G7" s="2" t="s">
        <v>162</v>
      </c>
      <c r="H7" s="3" t="s">
        <v>344</v>
      </c>
      <c r="I7" s="3" t="s">
        <v>345</v>
      </c>
      <c r="J7" s="2"/>
      <c r="K7" s="2"/>
      <c r="L7" s="2"/>
      <c r="M7" s="2"/>
      <c r="N7" s="3"/>
      <c r="O7" s="3"/>
      <c r="P7" s="2" t="s">
        <v>162</v>
      </c>
      <c r="Q7" s="3" t="s">
        <v>344</v>
      </c>
      <c r="R7" s="3" t="s">
        <v>345</v>
      </c>
      <c r="S7" s="2"/>
      <c r="T7" s="2"/>
      <c r="U7" s="2"/>
      <c r="V7" s="2"/>
      <c r="W7" s="3"/>
      <c r="X7" s="3"/>
      <c r="Y7" s="2" t="s">
        <v>162</v>
      </c>
      <c r="Z7" s="3" t="s">
        <v>344</v>
      </c>
      <c r="AA7" s="3" t="s">
        <v>345</v>
      </c>
      <c r="AB7" s="2"/>
      <c r="AC7" s="2"/>
    </row>
    <row r="8" spans="1:29">
      <c r="A8" s="2" t="s">
        <v>191</v>
      </c>
      <c r="B8" s="2" t="s">
        <v>191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2">
        <v>9</v>
      </c>
      <c r="L8" s="2">
        <v>10</v>
      </c>
      <c r="M8" s="2">
        <v>11</v>
      </c>
      <c r="N8" s="2">
        <v>12</v>
      </c>
      <c r="O8" s="2">
        <v>13</v>
      </c>
      <c r="P8" s="2">
        <v>14</v>
      </c>
      <c r="Q8" s="2">
        <v>15</v>
      </c>
      <c r="R8" s="2">
        <v>16</v>
      </c>
      <c r="S8" s="2">
        <v>17</v>
      </c>
      <c r="T8" s="2">
        <v>18</v>
      </c>
      <c r="U8" s="2" t="s">
        <v>346</v>
      </c>
      <c r="V8" s="2" t="s">
        <v>347</v>
      </c>
      <c r="W8" s="2" t="s">
        <v>348</v>
      </c>
      <c r="X8" s="2" t="s">
        <v>349</v>
      </c>
      <c r="Y8" s="2" t="s">
        <v>350</v>
      </c>
      <c r="Z8" s="2" t="s">
        <v>351</v>
      </c>
      <c r="AA8" s="2" t="s">
        <v>352</v>
      </c>
      <c r="AB8" s="2" t="s">
        <v>353</v>
      </c>
      <c r="AC8" s="2" t="s">
        <v>354</v>
      </c>
    </row>
    <row r="9" spans="1:29">
      <c r="A9" s="4">
        <v>2130301</v>
      </c>
      <c r="B9" s="4" t="s">
        <v>164</v>
      </c>
      <c r="C9" s="5">
        <f t="shared" ref="C9:C17" si="0">SUM(D9,J9,K9)</f>
        <v>2.98</v>
      </c>
      <c r="D9" s="5">
        <f t="shared" ref="D9:D17" si="1">SUM(E9:G9)</f>
        <v>2.08</v>
      </c>
      <c r="E9" s="5"/>
      <c r="F9" s="5">
        <v>0.5</v>
      </c>
      <c r="G9" s="5">
        <v>1.58</v>
      </c>
      <c r="H9" s="5"/>
      <c r="I9" s="5">
        <v>1.58</v>
      </c>
      <c r="J9" s="5">
        <v>0.4</v>
      </c>
      <c r="K9" s="8">
        <v>0.5</v>
      </c>
      <c r="L9" s="5">
        <f t="shared" ref="L9:L17" si="2">M9+S9+T9</f>
        <v>1.3</v>
      </c>
      <c r="M9" s="5">
        <f t="shared" ref="M9:M17" si="3">N9+O9+P9</f>
        <v>0.5</v>
      </c>
      <c r="N9" s="5"/>
      <c r="O9" s="5">
        <v>0.5</v>
      </c>
      <c r="P9" s="5">
        <f t="shared" ref="P9:P16" si="4">Q9+R9</f>
        <v>0</v>
      </c>
      <c r="Q9" s="5"/>
      <c r="R9" s="5"/>
      <c r="S9" s="5">
        <v>0.3</v>
      </c>
      <c r="T9" s="8">
        <v>0.5</v>
      </c>
      <c r="U9" s="10">
        <f t="shared" ref="U9:U17" si="5">L9-C9</f>
        <v>-1.68</v>
      </c>
      <c r="V9" s="10">
        <f t="shared" ref="V9:V17" si="6">M9-D9</f>
        <v>-1.58</v>
      </c>
      <c r="W9" s="7"/>
      <c r="X9" s="10">
        <f t="shared" ref="X9:X17" si="7">O9-F9</f>
        <v>0</v>
      </c>
      <c r="Y9" s="10">
        <f>P9-G9</f>
        <v>-1.58</v>
      </c>
      <c r="Z9" s="7"/>
      <c r="AA9" s="10">
        <f>R9-I9</f>
        <v>-1.58</v>
      </c>
      <c r="AB9" s="10">
        <f t="shared" ref="AB9:AB17" si="8">S9-J9</f>
        <v>-0.1</v>
      </c>
      <c r="AC9" s="10"/>
    </row>
    <row r="10" spans="1:29">
      <c r="A10" s="6" t="s">
        <v>165</v>
      </c>
      <c r="B10" s="6" t="s">
        <v>166</v>
      </c>
      <c r="C10" s="5">
        <f t="shared" si="0"/>
        <v>2.2</v>
      </c>
      <c r="D10" s="5">
        <f t="shared" si="1"/>
        <v>0.9</v>
      </c>
      <c r="E10" s="5"/>
      <c r="F10" s="5">
        <v>0.9</v>
      </c>
      <c r="G10" s="5"/>
      <c r="H10" s="5"/>
      <c r="I10" s="5"/>
      <c r="J10" s="5">
        <v>0.3</v>
      </c>
      <c r="K10" s="8">
        <v>1</v>
      </c>
      <c r="L10" s="5">
        <f t="shared" si="2"/>
        <v>0.8</v>
      </c>
      <c r="M10" s="5">
        <f t="shared" si="3"/>
        <v>0.3</v>
      </c>
      <c r="N10" s="5"/>
      <c r="O10" s="5">
        <v>0.3</v>
      </c>
      <c r="P10" s="5">
        <f t="shared" si="4"/>
        <v>0</v>
      </c>
      <c r="Q10" s="5"/>
      <c r="R10" s="5"/>
      <c r="S10" s="5">
        <v>0.2</v>
      </c>
      <c r="T10" s="8">
        <v>0.3</v>
      </c>
      <c r="U10" s="10">
        <f t="shared" si="5"/>
        <v>-1.4</v>
      </c>
      <c r="V10" s="10">
        <f t="shared" si="6"/>
        <v>-0.6</v>
      </c>
      <c r="W10" s="7"/>
      <c r="X10" s="10">
        <f t="shared" si="7"/>
        <v>-0.6</v>
      </c>
      <c r="Y10" s="10"/>
      <c r="Z10" s="7"/>
      <c r="AA10" s="10"/>
      <c r="AB10" s="10">
        <f t="shared" si="8"/>
        <v>-0.1</v>
      </c>
      <c r="AC10" s="10">
        <f>T10-K10</f>
        <v>-0.7</v>
      </c>
    </row>
    <row r="11" spans="1:29">
      <c r="A11" s="6" t="s">
        <v>167</v>
      </c>
      <c r="B11" s="6" t="s">
        <v>168</v>
      </c>
      <c r="C11" s="5">
        <f t="shared" si="0"/>
        <v>1.2</v>
      </c>
      <c r="D11" s="5">
        <f t="shared" si="1"/>
        <v>0.4</v>
      </c>
      <c r="E11" s="5"/>
      <c r="F11" s="5">
        <v>0.4</v>
      </c>
      <c r="G11" s="5"/>
      <c r="H11" s="5"/>
      <c r="I11" s="5"/>
      <c r="J11" s="5">
        <v>0.3</v>
      </c>
      <c r="K11" s="8">
        <v>0.5</v>
      </c>
      <c r="L11" s="5">
        <f t="shared" si="2"/>
        <v>0.38</v>
      </c>
      <c r="M11" s="5">
        <f t="shared" si="3"/>
        <v>0.18</v>
      </c>
      <c r="N11" s="5"/>
      <c r="O11" s="5">
        <v>0.18</v>
      </c>
      <c r="P11" s="5">
        <f t="shared" si="4"/>
        <v>0</v>
      </c>
      <c r="Q11" s="5"/>
      <c r="R11" s="5"/>
      <c r="S11" s="5"/>
      <c r="T11" s="8">
        <v>0.2</v>
      </c>
      <c r="U11" s="10">
        <f t="shared" si="5"/>
        <v>-0.82</v>
      </c>
      <c r="V11" s="10">
        <f t="shared" si="6"/>
        <v>-0.22</v>
      </c>
      <c r="W11" s="7"/>
      <c r="X11" s="10">
        <f t="shared" si="7"/>
        <v>-0.22</v>
      </c>
      <c r="Y11" s="10"/>
      <c r="Z11" s="7"/>
      <c r="AA11" s="10"/>
      <c r="AB11" s="10">
        <f t="shared" si="8"/>
        <v>-0.3</v>
      </c>
      <c r="AC11" s="10">
        <f>T11-K11</f>
        <v>-0.3</v>
      </c>
    </row>
    <row r="12" spans="1:29">
      <c r="A12" s="6" t="s">
        <v>167</v>
      </c>
      <c r="B12" s="6" t="s">
        <v>169</v>
      </c>
      <c r="C12" s="5">
        <f t="shared" si="0"/>
        <v>0.5</v>
      </c>
      <c r="D12" s="5">
        <f t="shared" si="1"/>
        <v>0.2</v>
      </c>
      <c r="E12" s="5"/>
      <c r="F12" s="5">
        <v>0.2</v>
      </c>
      <c r="G12" s="5"/>
      <c r="H12" s="5"/>
      <c r="I12" s="5"/>
      <c r="J12" s="5">
        <v>0.1</v>
      </c>
      <c r="K12" s="8">
        <v>0.2</v>
      </c>
      <c r="L12" s="5">
        <f t="shared" si="2"/>
        <v>0.3</v>
      </c>
      <c r="M12" s="5">
        <f t="shared" si="3"/>
        <v>0.1</v>
      </c>
      <c r="N12" s="5"/>
      <c r="O12" s="5">
        <v>0.1</v>
      </c>
      <c r="P12" s="5">
        <f t="shared" si="4"/>
        <v>0</v>
      </c>
      <c r="Q12" s="5"/>
      <c r="R12" s="5"/>
      <c r="S12" s="5"/>
      <c r="T12" s="8">
        <v>0.2</v>
      </c>
      <c r="U12" s="10">
        <f t="shared" si="5"/>
        <v>-0.2</v>
      </c>
      <c r="V12" s="10">
        <f t="shared" si="6"/>
        <v>-0.1</v>
      </c>
      <c r="W12" s="7"/>
      <c r="X12" s="10">
        <f t="shared" si="7"/>
        <v>-0.1</v>
      </c>
      <c r="Y12" s="10"/>
      <c r="Z12" s="7"/>
      <c r="AA12" s="10"/>
      <c r="AB12" s="10">
        <f t="shared" si="8"/>
        <v>-0.1</v>
      </c>
      <c r="AC12" s="10"/>
    </row>
    <row r="13" spans="1:29">
      <c r="A13" s="6" t="s">
        <v>170</v>
      </c>
      <c r="B13" s="6" t="s">
        <v>171</v>
      </c>
      <c r="C13" s="5">
        <f t="shared" si="0"/>
        <v>0.5</v>
      </c>
      <c r="D13" s="5">
        <f t="shared" si="1"/>
        <v>0.2</v>
      </c>
      <c r="E13" s="5"/>
      <c r="F13" s="5">
        <v>0.2</v>
      </c>
      <c r="G13" s="5"/>
      <c r="H13" s="5"/>
      <c r="I13" s="5"/>
      <c r="J13" s="5">
        <v>0.1</v>
      </c>
      <c r="K13" s="8">
        <v>0.2</v>
      </c>
      <c r="L13" s="5">
        <f t="shared" si="2"/>
        <v>0.3</v>
      </c>
      <c r="M13" s="5">
        <f t="shared" si="3"/>
        <v>0.1</v>
      </c>
      <c r="N13" s="5"/>
      <c r="O13" s="5">
        <v>0.1</v>
      </c>
      <c r="P13" s="5">
        <f t="shared" si="4"/>
        <v>0</v>
      </c>
      <c r="Q13" s="5"/>
      <c r="R13" s="5"/>
      <c r="S13" s="5"/>
      <c r="T13" s="8">
        <v>0.2</v>
      </c>
      <c r="U13" s="10">
        <f t="shared" si="5"/>
        <v>-0.2</v>
      </c>
      <c r="V13" s="10">
        <f t="shared" si="6"/>
        <v>-0.1</v>
      </c>
      <c r="W13" s="7"/>
      <c r="X13" s="10">
        <f t="shared" si="7"/>
        <v>-0.1</v>
      </c>
      <c r="Y13" s="10"/>
      <c r="Z13" s="7"/>
      <c r="AA13" s="10"/>
      <c r="AB13" s="10">
        <f t="shared" si="8"/>
        <v>-0.1</v>
      </c>
      <c r="AC13" s="10"/>
    </row>
    <row r="14" spans="1:29">
      <c r="A14" s="6" t="s">
        <v>170</v>
      </c>
      <c r="B14" s="6" t="s">
        <v>172</v>
      </c>
      <c r="C14" s="5">
        <f t="shared" si="0"/>
        <v>1.5</v>
      </c>
      <c r="D14" s="5">
        <f t="shared" si="1"/>
        <v>1.2</v>
      </c>
      <c r="E14" s="5"/>
      <c r="F14" s="5">
        <v>0.2</v>
      </c>
      <c r="G14" s="5">
        <v>1</v>
      </c>
      <c r="H14" s="5"/>
      <c r="I14" s="5">
        <v>1</v>
      </c>
      <c r="J14" s="5">
        <v>0.1</v>
      </c>
      <c r="K14" s="8">
        <v>0.2</v>
      </c>
      <c r="L14" s="5">
        <f t="shared" si="2"/>
        <v>1.72</v>
      </c>
      <c r="M14" s="5">
        <f t="shared" si="3"/>
        <v>1.42</v>
      </c>
      <c r="N14" s="5"/>
      <c r="O14" s="5">
        <v>0.1</v>
      </c>
      <c r="P14" s="5">
        <f t="shared" si="4"/>
        <v>1.32</v>
      </c>
      <c r="Q14" s="5"/>
      <c r="R14" s="5">
        <v>1.32</v>
      </c>
      <c r="S14" s="5">
        <v>0.1</v>
      </c>
      <c r="T14" s="8">
        <v>0.2</v>
      </c>
      <c r="U14" s="10">
        <f t="shared" si="5"/>
        <v>0.22</v>
      </c>
      <c r="V14" s="10">
        <f t="shared" si="6"/>
        <v>0.22</v>
      </c>
      <c r="W14" s="7"/>
      <c r="X14" s="10">
        <f t="shared" si="7"/>
        <v>-0.1</v>
      </c>
      <c r="Y14" s="10">
        <f>P14-G14</f>
        <v>0.32</v>
      </c>
      <c r="Z14" s="7"/>
      <c r="AA14" s="10">
        <f>R14-I14</f>
        <v>0.32</v>
      </c>
      <c r="AB14" s="10">
        <f t="shared" si="8"/>
        <v>0</v>
      </c>
      <c r="AC14" s="10"/>
    </row>
    <row r="15" spans="1:29">
      <c r="A15" s="6" t="s">
        <v>170</v>
      </c>
      <c r="B15" s="6" t="s">
        <v>173</v>
      </c>
      <c r="C15" s="5">
        <f t="shared" si="0"/>
        <v>0.6</v>
      </c>
      <c r="D15" s="5">
        <f t="shared" si="1"/>
        <v>0.2</v>
      </c>
      <c r="E15" s="5"/>
      <c r="F15" s="5">
        <v>0.2</v>
      </c>
      <c r="G15" s="5"/>
      <c r="H15" s="5"/>
      <c r="I15" s="5"/>
      <c r="J15" s="5">
        <v>0.2</v>
      </c>
      <c r="K15" s="8">
        <v>0.2</v>
      </c>
      <c r="L15" s="5">
        <f t="shared" si="2"/>
        <v>0.3</v>
      </c>
      <c r="M15" s="5">
        <f t="shared" si="3"/>
        <v>0.1</v>
      </c>
      <c r="N15" s="5"/>
      <c r="O15" s="5">
        <v>0.1</v>
      </c>
      <c r="P15" s="5">
        <f t="shared" si="4"/>
        <v>0</v>
      </c>
      <c r="Q15" s="5"/>
      <c r="R15" s="5"/>
      <c r="S15" s="5"/>
      <c r="T15" s="8">
        <v>0.2</v>
      </c>
      <c r="U15" s="10">
        <f t="shared" si="5"/>
        <v>-0.3</v>
      </c>
      <c r="V15" s="10">
        <f t="shared" si="6"/>
        <v>-0.1</v>
      </c>
      <c r="W15" s="7"/>
      <c r="X15" s="10">
        <f t="shared" si="7"/>
        <v>-0.1</v>
      </c>
      <c r="Y15" s="10"/>
      <c r="Z15" s="7"/>
      <c r="AA15" s="10"/>
      <c r="AB15" s="10">
        <f t="shared" si="8"/>
        <v>-0.2</v>
      </c>
      <c r="AC15" s="10"/>
    </row>
    <row r="16" spans="1:29">
      <c r="A16" s="6" t="s">
        <v>174</v>
      </c>
      <c r="B16" s="6" t="s">
        <v>175</v>
      </c>
      <c r="C16" s="5">
        <f t="shared" si="0"/>
        <v>0.3</v>
      </c>
      <c r="D16" s="5">
        <f t="shared" si="1"/>
        <v>0</v>
      </c>
      <c r="E16" s="5"/>
      <c r="F16" s="5"/>
      <c r="G16" s="5"/>
      <c r="H16" s="5"/>
      <c r="I16" s="5"/>
      <c r="J16" s="5">
        <v>0.1</v>
      </c>
      <c r="K16" s="8">
        <v>0.2</v>
      </c>
      <c r="L16" s="5">
        <f t="shared" si="2"/>
        <v>2.16</v>
      </c>
      <c r="M16" s="5">
        <f t="shared" si="3"/>
        <v>1.76</v>
      </c>
      <c r="N16" s="5"/>
      <c r="O16" s="5">
        <v>0.2</v>
      </c>
      <c r="P16" s="5">
        <f t="shared" si="4"/>
        <v>1.56</v>
      </c>
      <c r="Q16" s="5"/>
      <c r="R16" s="5">
        <v>1.56</v>
      </c>
      <c r="S16" s="5">
        <v>0.2</v>
      </c>
      <c r="T16" s="8">
        <v>0.2</v>
      </c>
      <c r="U16" s="10">
        <f t="shared" si="5"/>
        <v>1.86</v>
      </c>
      <c r="V16" s="10">
        <f t="shared" si="6"/>
        <v>1.76</v>
      </c>
      <c r="W16" s="7"/>
      <c r="X16" s="10">
        <f t="shared" si="7"/>
        <v>0.2</v>
      </c>
      <c r="Y16" s="10">
        <f>P16-G16</f>
        <v>1.56</v>
      </c>
      <c r="Z16" s="7"/>
      <c r="AA16" s="10">
        <f>R16-I16</f>
        <v>1.56</v>
      </c>
      <c r="AB16" s="10">
        <f t="shared" si="8"/>
        <v>0.1</v>
      </c>
      <c r="AC16" s="10"/>
    </row>
    <row r="17" spans="1:29">
      <c r="A17" s="6" t="s">
        <v>176</v>
      </c>
      <c r="B17" s="6" t="s">
        <v>177</v>
      </c>
      <c r="C17" s="5">
        <f t="shared" si="0"/>
        <v>0.6</v>
      </c>
      <c r="D17" s="5">
        <f t="shared" si="1"/>
        <v>0.2</v>
      </c>
      <c r="E17" s="5"/>
      <c r="F17" s="5">
        <v>0.2</v>
      </c>
      <c r="G17" s="5"/>
      <c r="H17" s="5"/>
      <c r="I17" s="5"/>
      <c r="J17" s="5">
        <v>0.2</v>
      </c>
      <c r="K17" s="8">
        <v>0.2</v>
      </c>
      <c r="L17" s="5">
        <f t="shared" si="2"/>
        <v>0.1</v>
      </c>
      <c r="M17" s="5">
        <f t="shared" si="3"/>
        <v>0.1</v>
      </c>
      <c r="N17" s="5"/>
      <c r="O17" s="5">
        <v>0.1</v>
      </c>
      <c r="P17" s="5"/>
      <c r="Q17" s="5"/>
      <c r="R17" s="5"/>
      <c r="S17" s="5"/>
      <c r="T17" s="8"/>
      <c r="U17" s="10">
        <f t="shared" si="5"/>
        <v>-0.5</v>
      </c>
      <c r="V17" s="10">
        <f t="shared" si="6"/>
        <v>-0.1</v>
      </c>
      <c r="W17" s="7"/>
      <c r="X17" s="10">
        <f t="shared" si="7"/>
        <v>-0.1</v>
      </c>
      <c r="Y17" s="10"/>
      <c r="Z17" s="7"/>
      <c r="AA17" s="10"/>
      <c r="AB17" s="10">
        <f t="shared" si="8"/>
        <v>-0.2</v>
      </c>
      <c r="AC17" s="10">
        <f>T17-K17</f>
        <v>-0.2</v>
      </c>
    </row>
    <row r="18" spans="1:29">
      <c r="A18" s="6"/>
      <c r="B18" s="6"/>
      <c r="C18" s="7"/>
      <c r="D18" s="7"/>
      <c r="E18" s="7"/>
      <c r="F18" s="7"/>
      <c r="G18" s="7"/>
      <c r="H18" s="7"/>
      <c r="I18" s="7"/>
      <c r="J18" s="7"/>
      <c r="K18" s="9"/>
      <c r="L18" s="5"/>
      <c r="M18" s="5"/>
      <c r="N18" s="5"/>
      <c r="O18" s="5"/>
      <c r="P18" s="5"/>
      <c r="Q18" s="5"/>
      <c r="R18" s="5"/>
      <c r="S18" s="5"/>
      <c r="T18" s="8"/>
      <c r="U18" s="7"/>
      <c r="V18" s="7"/>
      <c r="W18" s="7"/>
      <c r="X18" s="7"/>
      <c r="Y18" s="7"/>
      <c r="Z18" s="7"/>
      <c r="AA18" s="7"/>
      <c r="AB18" s="7"/>
      <c r="AC18" s="7"/>
    </row>
    <row r="19" spans="1:29">
      <c r="A19" s="6"/>
      <c r="B19" s="6"/>
      <c r="C19" s="7"/>
      <c r="D19" s="7"/>
      <c r="E19" s="7"/>
      <c r="F19" s="7"/>
      <c r="G19" s="7"/>
      <c r="H19" s="7"/>
      <c r="I19" s="7"/>
      <c r="J19" s="7"/>
      <c r="K19" s="9"/>
      <c r="L19" s="5"/>
      <c r="M19" s="5"/>
      <c r="N19" s="5"/>
      <c r="O19" s="5"/>
      <c r="P19" s="5"/>
      <c r="Q19" s="5"/>
      <c r="R19" s="5"/>
      <c r="S19" s="5"/>
      <c r="T19" s="8"/>
      <c r="U19" s="7"/>
      <c r="V19" s="7"/>
      <c r="W19" s="7"/>
      <c r="X19" s="7"/>
      <c r="Y19" s="7"/>
      <c r="Z19" s="7"/>
      <c r="AA19" s="7"/>
      <c r="AB19" s="7"/>
      <c r="AC19" s="7"/>
    </row>
    <row r="20" spans="1:29">
      <c r="A20" s="6"/>
      <c r="B20" s="6"/>
      <c r="C20" s="7"/>
      <c r="D20" s="7"/>
      <c r="E20" s="7"/>
      <c r="F20" s="7"/>
      <c r="G20" s="7"/>
      <c r="H20" s="7"/>
      <c r="I20" s="7"/>
      <c r="J20" s="7"/>
      <c r="K20" s="9"/>
      <c r="L20" s="5"/>
      <c r="M20" s="5"/>
      <c r="N20" s="5"/>
      <c r="O20" s="5"/>
      <c r="P20" s="5"/>
      <c r="Q20" s="5"/>
      <c r="R20" s="5"/>
      <c r="S20" s="5"/>
      <c r="T20" s="8"/>
      <c r="U20" s="7"/>
      <c r="V20" s="7"/>
      <c r="W20" s="7"/>
      <c r="X20" s="7"/>
      <c r="Y20" s="7"/>
      <c r="Z20" s="7"/>
      <c r="AA20" s="7"/>
      <c r="AB20" s="7"/>
      <c r="AC20" s="7"/>
    </row>
    <row r="21" spans="1:29">
      <c r="A21" s="6"/>
      <c r="B21" s="6" t="s">
        <v>355</v>
      </c>
      <c r="C21" s="5">
        <f>SUM(D21,J21,K21)</f>
        <v>10.38</v>
      </c>
      <c r="D21" s="5">
        <f>SUM(E21:G21)</f>
        <v>5.38</v>
      </c>
      <c r="E21" s="5"/>
      <c r="F21" s="5">
        <f t="shared" ref="F21:K21" si="9">SUM(F9:F20)</f>
        <v>2.8</v>
      </c>
      <c r="G21" s="5">
        <f>SUM(H21:I21)</f>
        <v>2.58</v>
      </c>
      <c r="H21" s="5"/>
      <c r="I21" s="5">
        <f t="shared" si="9"/>
        <v>2.58</v>
      </c>
      <c r="J21" s="5">
        <f t="shared" si="9"/>
        <v>1.8</v>
      </c>
      <c r="K21" s="8">
        <f t="shared" si="9"/>
        <v>3.2</v>
      </c>
      <c r="L21" s="5">
        <f>M21+S21+T21</f>
        <v>7.36</v>
      </c>
      <c r="M21" s="5">
        <f>N21+O21+P21</f>
        <v>4.56</v>
      </c>
      <c r="N21" s="5"/>
      <c r="O21" s="5">
        <f t="shared" ref="O21:V21" si="10">SUM(O9:O20)</f>
        <v>1.68</v>
      </c>
      <c r="P21" s="5">
        <f>Q21+R21</f>
        <v>2.88</v>
      </c>
      <c r="Q21" s="5"/>
      <c r="R21" s="5">
        <f t="shared" si="10"/>
        <v>2.88</v>
      </c>
      <c r="S21" s="5">
        <f t="shared" si="10"/>
        <v>0.8</v>
      </c>
      <c r="T21" s="8">
        <f t="shared" si="10"/>
        <v>2</v>
      </c>
      <c r="U21" s="5">
        <f t="shared" si="10"/>
        <v>-3.02</v>
      </c>
      <c r="V21" s="5">
        <f t="shared" si="10"/>
        <v>-0.82</v>
      </c>
      <c r="W21" s="7"/>
      <c r="X21" s="5">
        <f>SUM(X9:X20)</f>
        <v>-1.12</v>
      </c>
      <c r="Y21" s="5">
        <f>SUM(Y9:Y20)</f>
        <v>0.3</v>
      </c>
      <c r="Z21" s="7"/>
      <c r="AA21" s="5">
        <f>SUM(AA9:AA20)</f>
        <v>0.3</v>
      </c>
      <c r="AB21" s="5">
        <f>SUM(AB9:AB20)</f>
        <v>-1</v>
      </c>
      <c r="AC21" s="5">
        <f>SUM(AC9:AC20)</f>
        <v>-1.2</v>
      </c>
    </row>
    <row r="27" spans="20:20">
      <c r="T27" s="11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workbookViewId="0">
      <selection activeCell="D26" sqref="D26"/>
    </sheetView>
  </sheetViews>
  <sheetFormatPr defaultColWidth="9" defaultRowHeight="13.5" outlineLevelCol="3"/>
  <cols>
    <col min="2" max="2" width="73.625" customWidth="1"/>
    <col min="4" max="4" width="48.375" customWidth="1"/>
  </cols>
  <sheetData>
    <row r="1" ht="63" customHeight="1" spans="1:4">
      <c r="A1" s="116" t="s">
        <v>4</v>
      </c>
      <c r="B1" s="116"/>
      <c r="C1" s="116"/>
      <c r="D1" s="116"/>
    </row>
    <row r="2" ht="18.75" customHeight="1" spans="1:4">
      <c r="A2" s="2"/>
      <c r="B2" s="2"/>
      <c r="C2" s="2" t="s">
        <v>5</v>
      </c>
      <c r="D2" s="2" t="s">
        <v>6</v>
      </c>
    </row>
    <row r="3" ht="18.75" customHeight="1" spans="1:4">
      <c r="A3" s="7" t="s">
        <v>7</v>
      </c>
      <c r="B3" s="7" t="s">
        <v>8</v>
      </c>
      <c r="C3" s="2" t="s">
        <v>9</v>
      </c>
      <c r="D3" s="7"/>
    </row>
    <row r="4" ht="18.75" customHeight="1" spans="1:4">
      <c r="A4" s="7" t="s">
        <v>10</v>
      </c>
      <c r="B4" s="7" t="s">
        <v>11</v>
      </c>
      <c r="C4" s="2" t="s">
        <v>9</v>
      </c>
      <c r="D4" s="7"/>
    </row>
    <row r="5" ht="18.75" customHeight="1" spans="1:4">
      <c r="A5" s="7" t="s">
        <v>12</v>
      </c>
      <c r="B5" s="7" t="s">
        <v>13</v>
      </c>
      <c r="C5" s="2" t="s">
        <v>9</v>
      </c>
      <c r="D5" s="7"/>
    </row>
    <row r="6" ht="18.75" customHeight="1" spans="1:4">
      <c r="A6" s="7" t="s">
        <v>14</v>
      </c>
      <c r="B6" s="7" t="s">
        <v>15</v>
      </c>
      <c r="C6" s="2" t="s">
        <v>9</v>
      </c>
      <c r="D6" s="7"/>
    </row>
    <row r="7" ht="18.75" customHeight="1" spans="1:4">
      <c r="A7" s="7" t="s">
        <v>16</v>
      </c>
      <c r="B7" s="7" t="s">
        <v>17</v>
      </c>
      <c r="C7" s="2" t="s">
        <v>9</v>
      </c>
      <c r="D7" s="7"/>
    </row>
    <row r="8" ht="18.75" customHeight="1" spans="1:4">
      <c r="A8" s="7" t="s">
        <v>18</v>
      </c>
      <c r="B8" s="7" t="s">
        <v>19</v>
      </c>
      <c r="C8" s="2" t="s">
        <v>9</v>
      </c>
      <c r="D8" s="7"/>
    </row>
    <row r="9" ht="18.75" customHeight="1" spans="1:4">
      <c r="A9" s="7" t="s">
        <v>20</v>
      </c>
      <c r="B9" s="7" t="s">
        <v>21</v>
      </c>
      <c r="C9" s="2" t="s">
        <v>9</v>
      </c>
      <c r="D9" s="7"/>
    </row>
    <row r="10" ht="18.75" customHeight="1" spans="1:4">
      <c r="A10" s="7" t="s">
        <v>22</v>
      </c>
      <c r="B10" s="7" t="s">
        <v>23</v>
      </c>
      <c r="C10" s="2" t="s">
        <v>9</v>
      </c>
      <c r="D10" s="7"/>
    </row>
    <row r="11" ht="18.75" customHeight="1" spans="1:4">
      <c r="A11" s="7" t="s">
        <v>24</v>
      </c>
      <c r="B11" s="7" t="s">
        <v>25</v>
      </c>
      <c r="C11" s="2" t="s">
        <v>26</v>
      </c>
      <c r="D11" s="7" t="s">
        <v>27</v>
      </c>
    </row>
    <row r="12" ht="18.75" customHeight="1" spans="1:4">
      <c r="A12" s="7" t="s">
        <v>28</v>
      </c>
      <c r="B12" s="7" t="s">
        <v>29</v>
      </c>
      <c r="C12" s="2" t="s">
        <v>9</v>
      </c>
      <c r="D12" s="7"/>
    </row>
    <row r="13" ht="18.75" customHeight="1" spans="1:4">
      <c r="A13" s="7" t="s">
        <v>30</v>
      </c>
      <c r="B13" s="7" t="s">
        <v>31</v>
      </c>
      <c r="C13" s="2" t="s">
        <v>9</v>
      </c>
      <c r="D13" s="7"/>
    </row>
    <row r="14" ht="18.75" customHeight="1" spans="1:4">
      <c r="A14" s="7" t="s">
        <v>32</v>
      </c>
      <c r="B14" s="7" t="s">
        <v>33</v>
      </c>
      <c r="C14" s="2" t="s">
        <v>9</v>
      </c>
      <c r="D14" s="7"/>
    </row>
  </sheetData>
  <mergeCells count="1">
    <mergeCell ref="A1:D1"/>
  </mergeCells>
  <pageMargins left="0.707638888888889" right="0.429166666666667" top="0.747916666666667" bottom="0.747916666666667" header="0.313888888888889" footer="0.313888888888889"/>
  <pageSetup paperSize="9" scale="9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showGridLines="0" showZeros="0" workbookViewId="0">
      <selection activeCell="A4" sqref="A4:B4"/>
    </sheetView>
  </sheetViews>
  <sheetFormatPr defaultColWidth="6.875" defaultRowHeight="11.25" outlineLevelCol="7"/>
  <cols>
    <col min="1" max="1" width="33.5" style="23" customWidth="1"/>
    <col min="2" max="2" width="9.125" style="23" customWidth="1"/>
    <col min="3" max="3" width="24.125" style="23" customWidth="1"/>
    <col min="4" max="4" width="9.125" style="23" customWidth="1"/>
    <col min="5" max="5" width="30.25" style="23" customWidth="1"/>
    <col min="6" max="6" width="9.125" style="23" customWidth="1"/>
    <col min="7" max="7" width="30" style="23" customWidth="1"/>
    <col min="8" max="8" width="9.125" style="23" customWidth="1"/>
    <col min="9" max="16384" width="6.875" style="23"/>
  </cols>
  <sheetData>
    <row r="1" ht="18" customHeight="1" spans="1:6">
      <c r="A1" s="21" t="s">
        <v>34</v>
      </c>
      <c r="B1" s="74"/>
      <c r="C1" s="74"/>
      <c r="D1" s="74"/>
      <c r="E1" s="74"/>
      <c r="F1" s="75"/>
    </row>
    <row r="2" ht="15" customHeight="1" spans="1:8">
      <c r="A2" s="115" t="s">
        <v>35</v>
      </c>
      <c r="B2" s="77"/>
      <c r="C2" s="77"/>
      <c r="D2" s="77"/>
      <c r="E2" s="77"/>
      <c r="F2" s="77"/>
      <c r="G2" s="78"/>
      <c r="H2" s="78"/>
    </row>
    <row r="3" s="22" customFormat="1" ht="12" spans="1:8">
      <c r="A3" s="79"/>
      <c r="B3" s="79"/>
      <c r="C3" s="80"/>
      <c r="D3" s="80"/>
      <c r="E3" s="81"/>
      <c r="F3" s="82"/>
      <c r="H3" s="82" t="s">
        <v>36</v>
      </c>
    </row>
    <row r="4" s="22" customFormat="1" ht="12" spans="1:8">
      <c r="A4" s="83" t="s">
        <v>37</v>
      </c>
      <c r="B4" s="83"/>
      <c r="C4" s="83" t="s">
        <v>38</v>
      </c>
      <c r="D4" s="83"/>
      <c r="E4" s="83"/>
      <c r="F4" s="83"/>
      <c r="G4" s="83"/>
      <c r="H4" s="83"/>
    </row>
    <row r="5" s="22" customFormat="1" ht="12" spans="1:8">
      <c r="A5" s="83" t="s">
        <v>39</v>
      </c>
      <c r="B5" s="83" t="s">
        <v>40</v>
      </c>
      <c r="C5" s="83" t="s">
        <v>41</v>
      </c>
      <c r="D5" s="84" t="s">
        <v>40</v>
      </c>
      <c r="E5" s="83" t="s">
        <v>42</v>
      </c>
      <c r="F5" s="83" t="s">
        <v>40</v>
      </c>
      <c r="G5" s="83" t="s">
        <v>43</v>
      </c>
      <c r="H5" s="83" t="s">
        <v>40</v>
      </c>
    </row>
    <row r="6" s="22" customFormat="1" ht="12" spans="1:8">
      <c r="A6" s="85" t="s">
        <v>44</v>
      </c>
      <c r="B6" s="86">
        <f>SUM(B7,B11,B12,B14,B15,B16)</f>
        <v>835.34</v>
      </c>
      <c r="C6" s="85" t="s">
        <v>44</v>
      </c>
      <c r="D6" s="86">
        <f>SUM(D7:D34)</f>
        <v>835.34</v>
      </c>
      <c r="E6" s="85" t="s">
        <v>44</v>
      </c>
      <c r="F6" s="86">
        <f>SUM(F7,F11,F21,F22,F23)</f>
        <v>835.34</v>
      </c>
      <c r="G6" s="85" t="s">
        <v>44</v>
      </c>
      <c r="H6" s="87">
        <f>H7+H12</f>
        <v>226.16</v>
      </c>
    </row>
    <row r="7" s="22" customFormat="1" ht="12" spans="1:8">
      <c r="A7" s="88" t="s">
        <v>45</v>
      </c>
      <c r="B7" s="89">
        <v>835.34</v>
      </c>
      <c r="C7" s="85" t="s">
        <v>46</v>
      </c>
      <c r="D7" s="86"/>
      <c r="E7" s="85" t="s">
        <v>47</v>
      </c>
      <c r="F7" s="86">
        <f>SUM(F8:F10)</f>
        <v>764.34</v>
      </c>
      <c r="G7" s="85" t="s">
        <v>47</v>
      </c>
      <c r="H7" s="90">
        <f>SUM(H8:H11)</f>
        <v>161.16</v>
      </c>
    </row>
    <row r="8" s="22" customFormat="1" ht="12" spans="1:8">
      <c r="A8" s="88" t="s">
        <v>48</v>
      </c>
      <c r="B8" s="86">
        <v>835.34</v>
      </c>
      <c r="C8" s="85" t="s">
        <v>49</v>
      </c>
      <c r="D8" s="86"/>
      <c r="E8" s="85" t="s">
        <v>50</v>
      </c>
      <c r="F8" s="86">
        <v>731.1</v>
      </c>
      <c r="G8" s="85" t="s">
        <v>51</v>
      </c>
      <c r="H8" s="90">
        <v>147.89</v>
      </c>
    </row>
    <row r="9" s="22" customFormat="1" ht="12" spans="1:8">
      <c r="A9" s="91" t="s">
        <v>52</v>
      </c>
      <c r="B9" s="86">
        <v>71</v>
      </c>
      <c r="C9" s="85" t="s">
        <v>53</v>
      </c>
      <c r="D9" s="86"/>
      <c r="E9" s="85" t="s">
        <v>54</v>
      </c>
      <c r="F9" s="86">
        <v>25.5</v>
      </c>
      <c r="G9" s="85" t="s">
        <v>55</v>
      </c>
      <c r="H9" s="92">
        <v>7.2</v>
      </c>
    </row>
    <row r="10" s="22" customFormat="1" ht="12" spans="1:8">
      <c r="A10" s="88" t="s">
        <v>56</v>
      </c>
      <c r="B10" s="86"/>
      <c r="C10" s="85" t="s">
        <v>57</v>
      </c>
      <c r="D10" s="86"/>
      <c r="E10" s="85" t="s">
        <v>58</v>
      </c>
      <c r="F10" s="86">
        <v>7.74</v>
      </c>
      <c r="G10" s="85" t="s">
        <v>59</v>
      </c>
      <c r="H10" s="90"/>
    </row>
    <row r="11" s="22" customFormat="1" ht="12" spans="1:8">
      <c r="A11" s="88" t="s">
        <v>60</v>
      </c>
      <c r="B11" s="86">
        <v>0</v>
      </c>
      <c r="C11" s="85" t="s">
        <v>61</v>
      </c>
      <c r="D11" s="86"/>
      <c r="E11" s="85" t="s">
        <v>62</v>
      </c>
      <c r="F11" s="86">
        <v>71</v>
      </c>
      <c r="G11" s="85" t="s">
        <v>63</v>
      </c>
      <c r="H11" s="92">
        <v>6.07</v>
      </c>
    </row>
    <row r="12" s="22" customFormat="1" ht="12" spans="1:8">
      <c r="A12" s="88" t="s">
        <v>64</v>
      </c>
      <c r="B12" s="86">
        <v>0</v>
      </c>
      <c r="C12" s="85" t="s">
        <v>65</v>
      </c>
      <c r="D12" s="86"/>
      <c r="E12" s="85" t="s">
        <v>50</v>
      </c>
      <c r="F12" s="86"/>
      <c r="G12" s="85" t="s">
        <v>62</v>
      </c>
      <c r="H12" s="92">
        <v>65</v>
      </c>
    </row>
    <row r="13" s="22" customFormat="1" ht="12" spans="1:8">
      <c r="A13" s="88" t="s">
        <v>66</v>
      </c>
      <c r="B13" s="86">
        <v>0</v>
      </c>
      <c r="C13" s="85" t="s">
        <v>67</v>
      </c>
      <c r="D13" s="86"/>
      <c r="E13" s="85" t="s">
        <v>54</v>
      </c>
      <c r="F13" s="86">
        <v>71</v>
      </c>
      <c r="G13" s="85" t="s">
        <v>51</v>
      </c>
      <c r="H13" s="90"/>
    </row>
    <row r="14" s="22" customFormat="1" ht="12" spans="1:8">
      <c r="A14" s="88" t="s">
        <v>68</v>
      </c>
      <c r="B14" s="86">
        <v>0</v>
      </c>
      <c r="C14" s="85" t="s">
        <v>69</v>
      </c>
      <c r="D14" s="86"/>
      <c r="E14" s="85" t="s">
        <v>58</v>
      </c>
      <c r="F14" s="86"/>
      <c r="G14" s="85" t="s">
        <v>55</v>
      </c>
      <c r="H14" s="92">
        <v>65</v>
      </c>
    </row>
    <row r="15" s="22" customFormat="1" ht="12" spans="1:8">
      <c r="A15" s="91" t="s">
        <v>70</v>
      </c>
      <c r="B15" s="86">
        <v>0</v>
      </c>
      <c r="C15" s="85" t="s">
        <v>71</v>
      </c>
      <c r="D15" s="86"/>
      <c r="E15" s="85" t="s">
        <v>72</v>
      </c>
      <c r="F15" s="86"/>
      <c r="G15" s="85" t="s">
        <v>73</v>
      </c>
      <c r="H15" s="87"/>
    </row>
    <row r="16" s="22" customFormat="1" ht="12" spans="1:8">
      <c r="A16" s="91" t="s">
        <v>74</v>
      </c>
      <c r="B16" s="86">
        <v>0</v>
      </c>
      <c r="C16" s="85" t="s">
        <v>75</v>
      </c>
      <c r="D16" s="86"/>
      <c r="E16" s="85" t="s">
        <v>76</v>
      </c>
      <c r="F16" s="86"/>
      <c r="G16" s="85" t="s">
        <v>77</v>
      </c>
      <c r="H16" s="87"/>
    </row>
    <row r="17" s="22" customFormat="1" ht="12" spans="1:8">
      <c r="A17" s="91" t="s">
        <v>78</v>
      </c>
      <c r="B17" s="86">
        <v>0</v>
      </c>
      <c r="C17" s="85" t="s">
        <v>79</v>
      </c>
      <c r="D17" s="86"/>
      <c r="E17" s="85" t="s">
        <v>80</v>
      </c>
      <c r="F17" s="86"/>
      <c r="G17" s="85" t="s">
        <v>81</v>
      </c>
      <c r="H17" s="87"/>
    </row>
    <row r="18" s="22" customFormat="1" ht="12" spans="1:8">
      <c r="A18" s="91"/>
      <c r="B18" s="86"/>
      <c r="C18" s="85" t="s">
        <v>82</v>
      </c>
      <c r="D18" s="86">
        <v>0</v>
      </c>
      <c r="E18" s="85" t="s">
        <v>83</v>
      </c>
      <c r="F18" s="86"/>
      <c r="G18" s="85" t="s">
        <v>84</v>
      </c>
      <c r="H18" s="87"/>
    </row>
    <row r="19" s="22" customFormat="1" ht="12" spans="1:8">
      <c r="A19" s="91"/>
      <c r="B19" s="93"/>
      <c r="C19" s="85" t="s">
        <v>85</v>
      </c>
      <c r="D19" s="86">
        <v>835.34</v>
      </c>
      <c r="E19" s="85" t="s">
        <v>86</v>
      </c>
      <c r="F19" s="86"/>
      <c r="G19" s="85" t="s">
        <v>87</v>
      </c>
      <c r="H19" s="87"/>
    </row>
    <row r="20" s="22" customFormat="1" ht="12" spans="1:8">
      <c r="A20" s="91"/>
      <c r="B20" s="86"/>
      <c r="C20" s="85" t="s">
        <v>88</v>
      </c>
      <c r="D20" s="86">
        <v>0</v>
      </c>
      <c r="E20" s="85" t="s">
        <v>89</v>
      </c>
      <c r="F20" s="86"/>
      <c r="G20" s="85" t="s">
        <v>90</v>
      </c>
      <c r="H20" s="87"/>
    </row>
    <row r="21" s="22" customFormat="1" ht="12" spans="1:8">
      <c r="A21" s="87"/>
      <c r="B21" s="86"/>
      <c r="C21" s="85" t="s">
        <v>91</v>
      </c>
      <c r="D21" s="86">
        <v>0</v>
      </c>
      <c r="E21" s="85" t="s">
        <v>92</v>
      </c>
      <c r="F21" s="86"/>
      <c r="G21" s="85" t="s">
        <v>93</v>
      </c>
      <c r="H21" s="87"/>
    </row>
    <row r="22" s="22" customFormat="1" ht="12" spans="1:8">
      <c r="A22" s="87"/>
      <c r="B22" s="86"/>
      <c r="C22" s="85" t="s">
        <v>94</v>
      </c>
      <c r="D22" s="86">
        <v>0</v>
      </c>
      <c r="E22" s="94" t="s">
        <v>95</v>
      </c>
      <c r="F22" s="86"/>
      <c r="G22" s="88" t="s">
        <v>96</v>
      </c>
      <c r="H22" s="87"/>
    </row>
    <row r="23" s="22" customFormat="1" ht="12" spans="1:8">
      <c r="A23" s="87"/>
      <c r="B23" s="86"/>
      <c r="C23" s="85" t="s">
        <v>97</v>
      </c>
      <c r="D23" s="86">
        <v>0</v>
      </c>
      <c r="E23" s="94" t="s">
        <v>98</v>
      </c>
      <c r="F23" s="86">
        <v>0</v>
      </c>
      <c r="G23" s="88" t="s">
        <v>99</v>
      </c>
      <c r="H23" s="87"/>
    </row>
    <row r="24" s="22" customFormat="1" ht="12" spans="1:8">
      <c r="A24" s="87"/>
      <c r="B24" s="86"/>
      <c r="C24" s="85" t="s">
        <v>100</v>
      </c>
      <c r="D24" s="86">
        <v>0</v>
      </c>
      <c r="E24" s="94" t="s">
        <v>101</v>
      </c>
      <c r="F24" s="86">
        <v>0</v>
      </c>
      <c r="G24" s="88" t="s">
        <v>102</v>
      </c>
      <c r="H24" s="87"/>
    </row>
    <row r="25" s="22" customFormat="1" ht="12" spans="1:8">
      <c r="A25" s="87"/>
      <c r="B25" s="86"/>
      <c r="C25" s="85" t="s">
        <v>103</v>
      </c>
      <c r="D25" s="86">
        <v>0</v>
      </c>
      <c r="E25" s="94" t="s">
        <v>78</v>
      </c>
      <c r="F25" s="86">
        <v>0</v>
      </c>
      <c r="G25" s="88" t="s">
        <v>104</v>
      </c>
      <c r="H25" s="87"/>
    </row>
    <row r="26" s="22" customFormat="1" ht="12" spans="1:8">
      <c r="A26" s="87"/>
      <c r="B26" s="86"/>
      <c r="C26" s="85" t="s">
        <v>105</v>
      </c>
      <c r="D26" s="86"/>
      <c r="E26" s="85" t="s">
        <v>106</v>
      </c>
      <c r="F26" s="86">
        <v>0</v>
      </c>
      <c r="G26" s="88" t="s">
        <v>107</v>
      </c>
      <c r="H26" s="87"/>
    </row>
    <row r="27" s="22" customFormat="1" ht="12" spans="1:8">
      <c r="A27" s="87"/>
      <c r="B27" s="93"/>
      <c r="C27" s="85" t="s">
        <v>108</v>
      </c>
      <c r="D27" s="86">
        <v>0</v>
      </c>
      <c r="E27" s="85" t="s">
        <v>109</v>
      </c>
      <c r="F27" s="86">
        <v>0</v>
      </c>
      <c r="G27" s="88" t="s">
        <v>110</v>
      </c>
      <c r="H27" s="87"/>
    </row>
    <row r="28" s="22" customFormat="1" ht="12" spans="1:8">
      <c r="A28" s="87"/>
      <c r="B28" s="86"/>
      <c r="C28" s="85" t="s">
        <v>111</v>
      </c>
      <c r="D28" s="86">
        <v>0</v>
      </c>
      <c r="E28" s="85" t="s">
        <v>112</v>
      </c>
      <c r="F28" s="86">
        <v>0</v>
      </c>
      <c r="G28" s="94" t="s">
        <v>95</v>
      </c>
      <c r="H28" s="87"/>
    </row>
    <row r="29" s="22" customFormat="1" ht="12" spans="1:8">
      <c r="A29" s="87"/>
      <c r="B29" s="93"/>
      <c r="C29" s="85" t="s">
        <v>113</v>
      </c>
      <c r="D29" s="86">
        <v>0</v>
      </c>
      <c r="E29" s="85" t="s">
        <v>114</v>
      </c>
      <c r="F29" s="86">
        <v>0</v>
      </c>
      <c r="G29" s="94" t="s">
        <v>98</v>
      </c>
      <c r="H29" s="87"/>
    </row>
    <row r="30" s="22" customFormat="1" ht="12" spans="1:8">
      <c r="A30" s="87"/>
      <c r="B30" s="86"/>
      <c r="C30" s="85" t="s">
        <v>115</v>
      </c>
      <c r="D30" s="86">
        <v>0</v>
      </c>
      <c r="E30" s="85" t="s">
        <v>116</v>
      </c>
      <c r="F30" s="86">
        <v>0</v>
      </c>
      <c r="G30" s="94" t="s">
        <v>101</v>
      </c>
      <c r="H30" s="87"/>
    </row>
    <row r="31" s="22" customFormat="1" ht="12" spans="1:8">
      <c r="A31" s="87"/>
      <c r="B31" s="86"/>
      <c r="C31" s="85" t="s">
        <v>117</v>
      </c>
      <c r="D31" s="86">
        <v>0</v>
      </c>
      <c r="E31" s="85" t="s">
        <v>118</v>
      </c>
      <c r="F31" s="86">
        <v>0</v>
      </c>
      <c r="G31" s="94" t="s">
        <v>78</v>
      </c>
      <c r="H31" s="87"/>
    </row>
    <row r="32" s="22" customFormat="1" ht="12" spans="1:8">
      <c r="A32" s="87"/>
      <c r="B32" s="86"/>
      <c r="C32" s="85" t="s">
        <v>119</v>
      </c>
      <c r="D32" s="86">
        <v>0</v>
      </c>
      <c r="E32" s="85" t="s">
        <v>120</v>
      </c>
      <c r="F32" s="86">
        <v>0</v>
      </c>
      <c r="G32" s="85" t="s">
        <v>121</v>
      </c>
      <c r="H32" s="87"/>
    </row>
    <row r="33" s="22" customFormat="1" ht="12" spans="1:8">
      <c r="A33" s="87"/>
      <c r="B33" s="86"/>
      <c r="C33" s="85" t="s">
        <v>122</v>
      </c>
      <c r="D33" s="86">
        <v>0</v>
      </c>
      <c r="E33" s="85" t="s">
        <v>123</v>
      </c>
      <c r="F33" s="86">
        <v>0</v>
      </c>
      <c r="G33" s="85" t="s">
        <v>124</v>
      </c>
      <c r="H33" s="87"/>
    </row>
    <row r="34" s="22" customFormat="1" ht="12" spans="1:8">
      <c r="A34" s="87"/>
      <c r="B34" s="86"/>
      <c r="C34" s="85" t="s">
        <v>125</v>
      </c>
      <c r="D34" s="86">
        <v>0</v>
      </c>
      <c r="E34" s="85" t="s">
        <v>126</v>
      </c>
      <c r="F34" s="93"/>
      <c r="G34" s="85" t="s">
        <v>127</v>
      </c>
      <c r="H34" s="87"/>
    </row>
    <row r="35" s="22" customFormat="1" ht="12" spans="1:8">
      <c r="A35" s="87"/>
      <c r="B35" s="86"/>
      <c r="C35" s="85" t="s">
        <v>78</v>
      </c>
      <c r="D35" s="86">
        <v>0</v>
      </c>
      <c r="E35" s="88" t="s">
        <v>128</v>
      </c>
      <c r="F35" s="93"/>
      <c r="G35" s="85" t="s">
        <v>129</v>
      </c>
      <c r="H35" s="87"/>
    </row>
    <row r="36" s="22" customFormat="1" ht="12" spans="1:8">
      <c r="A36" s="87"/>
      <c r="B36" s="86"/>
      <c r="C36" s="85"/>
      <c r="D36" s="86"/>
      <c r="E36" s="88"/>
      <c r="F36" s="93"/>
      <c r="G36" s="85" t="s">
        <v>130</v>
      </c>
      <c r="H36" s="87"/>
    </row>
    <row r="37" s="22" customFormat="1" ht="12" spans="1:8">
      <c r="A37" s="87"/>
      <c r="B37" s="86"/>
      <c r="C37" s="85"/>
      <c r="D37" s="93"/>
      <c r="E37" s="87"/>
      <c r="F37" s="95"/>
      <c r="G37" s="85" t="s">
        <v>131</v>
      </c>
      <c r="H37" s="87"/>
    </row>
    <row r="38" s="22" customFormat="1" ht="12" spans="1:8">
      <c r="A38" s="87"/>
      <c r="B38" s="86"/>
      <c r="C38" s="85"/>
      <c r="D38" s="96"/>
      <c r="E38" s="87"/>
      <c r="F38" s="93"/>
      <c r="G38" s="85" t="s">
        <v>132</v>
      </c>
      <c r="H38" s="87"/>
    </row>
    <row r="39" s="22" customFormat="1" ht="12" spans="1:8">
      <c r="A39" s="87"/>
      <c r="B39" s="86"/>
      <c r="C39" s="85"/>
      <c r="D39" s="86">
        <v>0</v>
      </c>
      <c r="E39" s="87"/>
      <c r="F39" s="86">
        <v>0</v>
      </c>
      <c r="G39" s="85" t="s">
        <v>133</v>
      </c>
      <c r="H39" s="87"/>
    </row>
    <row r="40" s="22" customFormat="1" ht="12" spans="1:8">
      <c r="A40" s="87"/>
      <c r="B40" s="86"/>
      <c r="C40" s="85"/>
      <c r="D40" s="97"/>
      <c r="E40" s="87"/>
      <c r="F40" s="93"/>
      <c r="G40" s="85" t="s">
        <v>134</v>
      </c>
      <c r="H40" s="87"/>
    </row>
    <row r="41" ht="12" spans="1:8">
      <c r="A41" s="87"/>
      <c r="B41" s="86"/>
      <c r="C41" s="85"/>
      <c r="D41" s="89"/>
      <c r="E41" s="98"/>
      <c r="F41" s="89"/>
      <c r="G41" s="88" t="s">
        <v>135</v>
      </c>
      <c r="H41" s="98"/>
    </row>
    <row r="42" ht="12" spans="1:8">
      <c r="A42" s="87"/>
      <c r="B42" s="86"/>
      <c r="C42" s="85"/>
      <c r="D42" s="89"/>
      <c r="E42" s="98"/>
      <c r="F42" s="89"/>
      <c r="G42" s="88" t="s">
        <v>136</v>
      </c>
      <c r="H42" s="98"/>
    </row>
    <row r="43" ht="12" spans="1:8">
      <c r="A43" s="87"/>
      <c r="B43" s="86"/>
      <c r="C43" s="85"/>
      <c r="D43" s="89"/>
      <c r="E43" s="98"/>
      <c r="F43" s="89"/>
      <c r="G43" s="88" t="s">
        <v>137</v>
      </c>
      <c r="H43" s="98"/>
    </row>
    <row r="44" ht="12" spans="1:8">
      <c r="A44" s="87"/>
      <c r="B44" s="86"/>
      <c r="C44" s="85"/>
      <c r="D44" s="89">
        <f>SUM(D37,D38,D39)</f>
        <v>0</v>
      </c>
      <c r="E44" s="98"/>
      <c r="F44" s="99"/>
      <c r="G44" s="88" t="s">
        <v>138</v>
      </c>
      <c r="H44" s="98"/>
    </row>
    <row r="45" ht="12" spans="1:8">
      <c r="A45" s="87"/>
      <c r="B45" s="86"/>
      <c r="C45" s="100"/>
      <c r="D45" s="98"/>
      <c r="E45" s="98"/>
      <c r="F45" s="98"/>
      <c r="G45" s="88" t="s">
        <v>139</v>
      </c>
      <c r="H45" s="98"/>
    </row>
    <row r="46" ht="12" spans="1:8">
      <c r="A46" s="87"/>
      <c r="B46" s="86"/>
      <c r="C46" s="100"/>
      <c r="D46" s="98"/>
      <c r="E46" s="98"/>
      <c r="F46" s="98"/>
      <c r="G46" s="88" t="s">
        <v>140</v>
      </c>
      <c r="H46" s="98"/>
    </row>
    <row r="47" ht="12" hidden="1" spans="1:8">
      <c r="A47" s="87"/>
      <c r="B47" s="86"/>
      <c r="C47" s="100"/>
      <c r="D47" s="98"/>
      <c r="E47" s="98"/>
      <c r="F47" s="98"/>
      <c r="G47" s="87"/>
      <c r="H47" s="98"/>
    </row>
    <row r="48" ht="12" spans="1:8">
      <c r="A48" s="84" t="s">
        <v>141</v>
      </c>
      <c r="B48" s="89">
        <v>835.34</v>
      </c>
      <c r="C48" s="101" t="s">
        <v>142</v>
      </c>
      <c r="D48" s="98"/>
      <c r="E48" s="84" t="s">
        <v>142</v>
      </c>
      <c r="F48" s="93">
        <f>SUM(F6,F24)</f>
        <v>835.34</v>
      </c>
      <c r="G48" s="84" t="s">
        <v>142</v>
      </c>
      <c r="H48" s="98">
        <f>H6</f>
        <v>226.16</v>
      </c>
    </row>
    <row r="49" ht="12" spans="1:8">
      <c r="A49" s="85" t="s">
        <v>143</v>
      </c>
      <c r="B49" s="86">
        <v>0</v>
      </c>
      <c r="C49" s="102" t="s">
        <v>144</v>
      </c>
      <c r="D49" s="98"/>
      <c r="E49" s="91"/>
      <c r="F49" s="98"/>
      <c r="G49" s="87"/>
      <c r="H49" s="98"/>
    </row>
    <row r="50" ht="12" hidden="1" spans="1:8">
      <c r="A50" s="85"/>
      <c r="B50" s="86"/>
      <c r="C50" s="102"/>
      <c r="D50" s="98"/>
      <c r="E50" s="91"/>
      <c r="F50" s="98"/>
      <c r="G50" s="87"/>
      <c r="H50" s="98"/>
    </row>
    <row r="51" ht="12" spans="1:8">
      <c r="A51" s="85" t="s">
        <v>145</v>
      </c>
      <c r="B51" s="86">
        <v>0</v>
      </c>
      <c r="C51" s="103"/>
      <c r="D51" s="98"/>
      <c r="E51" s="87"/>
      <c r="F51" s="98"/>
      <c r="G51" s="87"/>
      <c r="H51" s="98"/>
    </row>
    <row r="52" spans="1:8">
      <c r="A52" s="104" t="s">
        <v>146</v>
      </c>
      <c r="B52" s="105">
        <v>0</v>
      </c>
      <c r="C52" s="106"/>
      <c r="D52" s="98"/>
      <c r="E52" s="98"/>
      <c r="F52" s="98"/>
      <c r="G52" s="98"/>
      <c r="H52" s="98"/>
    </row>
    <row r="53" spans="1:8">
      <c r="A53" s="104" t="s">
        <v>147</v>
      </c>
      <c r="B53" s="105">
        <v>0</v>
      </c>
      <c r="C53" s="106"/>
      <c r="D53" s="98"/>
      <c r="E53" s="98"/>
      <c r="F53" s="98"/>
      <c r="G53" s="98"/>
      <c r="H53" s="98"/>
    </row>
    <row r="54" spans="1:8">
      <c r="A54" s="98"/>
      <c r="B54" s="89"/>
      <c r="C54" s="106"/>
      <c r="D54" s="98"/>
      <c r="E54" s="98"/>
      <c r="F54" s="98"/>
      <c r="G54" s="98"/>
      <c r="H54" s="98"/>
    </row>
    <row r="55" spans="1:8">
      <c r="A55" s="107" t="s">
        <v>148</v>
      </c>
      <c r="B55" s="89">
        <v>835.34</v>
      </c>
      <c r="C55" s="108" t="s">
        <v>149</v>
      </c>
      <c r="D55" s="98"/>
      <c r="E55" s="107" t="s">
        <v>149</v>
      </c>
      <c r="F55" s="105">
        <f>SUM(F48,F38,F39)</f>
        <v>835.34</v>
      </c>
      <c r="G55" s="107" t="s">
        <v>149</v>
      </c>
      <c r="H55" s="98">
        <f>H6</f>
        <v>226.16</v>
      </c>
    </row>
  </sheetData>
  <mergeCells count="3">
    <mergeCell ref="A3:B3"/>
    <mergeCell ref="A4:B4"/>
    <mergeCell ref="C4:H4"/>
  </mergeCells>
  <printOptions horizontalCentered="1"/>
  <pageMargins left="0.669444444444445" right="0.509027777777778" top="0.669444444444445" bottom="0.388888888888889" header="0" footer="0"/>
  <pageSetup paperSize="9" scale="80" orientation="landscape" blackAndWhite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showGridLines="0" showZeros="0" workbookViewId="0">
      <selection activeCell="B11" sqref="B11"/>
    </sheetView>
  </sheetViews>
  <sheetFormatPr defaultColWidth="6.875" defaultRowHeight="12.75" customHeight="1"/>
  <cols>
    <col min="1" max="1" width="9.5" style="23" customWidth="1"/>
    <col min="2" max="2" width="19.25" style="23" customWidth="1"/>
    <col min="3" max="13" width="8.375" style="23" customWidth="1"/>
    <col min="14" max="16384" width="6.875" style="23"/>
  </cols>
  <sheetData>
    <row r="1" ht="29.25" customHeight="1" spans="1:13">
      <c r="A1" s="21" t="s">
        <v>150</v>
      </c>
      <c r="M1" s="21"/>
    </row>
    <row r="2" s="68" customFormat="1" ht="35.25" customHeight="1" spans="1:13">
      <c r="A2" s="113" t="s">
        <v>151</v>
      </c>
      <c r="B2" s="24"/>
      <c r="C2" s="24"/>
      <c r="D2" s="24"/>
      <c r="E2" s="24"/>
      <c r="F2" s="24"/>
      <c r="G2" s="24"/>
      <c r="H2" s="114"/>
      <c r="I2" s="114"/>
      <c r="J2" s="114"/>
      <c r="K2" s="114"/>
      <c r="L2" s="114"/>
      <c r="M2" s="114"/>
    </row>
    <row r="3" s="22" customFormat="1" ht="12" spans="13:13">
      <c r="M3" s="82" t="s">
        <v>36</v>
      </c>
    </row>
    <row r="4" s="22" customFormat="1" ht="23.25" customHeight="1" spans="1:13">
      <c r="A4" s="109" t="s">
        <v>152</v>
      </c>
      <c r="B4" s="109" t="s">
        <v>153</v>
      </c>
      <c r="C4" s="109" t="s">
        <v>154</v>
      </c>
      <c r="D4" s="109" t="s">
        <v>155</v>
      </c>
      <c r="E4" s="109"/>
      <c r="F4" s="109" t="s">
        <v>156</v>
      </c>
      <c r="G4" s="109" t="s">
        <v>157</v>
      </c>
      <c r="H4" s="109" t="s">
        <v>158</v>
      </c>
      <c r="I4" s="109" t="s">
        <v>159</v>
      </c>
      <c r="J4" s="109" t="s">
        <v>160</v>
      </c>
      <c r="K4" s="109" t="s">
        <v>143</v>
      </c>
      <c r="L4" s="109" t="s">
        <v>145</v>
      </c>
      <c r="M4" s="109" t="s">
        <v>161</v>
      </c>
    </row>
    <row r="5" s="22" customFormat="1" ht="51.75" customHeight="1" spans="1:13">
      <c r="A5" s="109"/>
      <c r="B5" s="109"/>
      <c r="C5" s="109"/>
      <c r="D5" s="109" t="s">
        <v>162</v>
      </c>
      <c r="E5" s="109" t="s">
        <v>163</v>
      </c>
      <c r="F5" s="109"/>
      <c r="G5" s="109"/>
      <c r="H5" s="109"/>
      <c r="I5" s="109"/>
      <c r="J5" s="109"/>
      <c r="K5" s="109"/>
      <c r="L5" s="109"/>
      <c r="M5" s="109"/>
    </row>
    <row r="6" s="22" customFormat="1" ht="21.95" customHeight="1" spans="1:13">
      <c r="A6" s="32">
        <v>2130301</v>
      </c>
      <c r="B6" s="32" t="s">
        <v>164</v>
      </c>
      <c r="C6" s="110">
        <f t="shared" ref="C6:C18" si="0">SUM(D6,F6:M6)</f>
        <v>161.16</v>
      </c>
      <c r="D6" s="111">
        <v>161.16</v>
      </c>
      <c r="E6" s="111"/>
      <c r="F6" s="31"/>
      <c r="G6" s="31"/>
      <c r="H6" s="31"/>
      <c r="I6" s="31"/>
      <c r="J6" s="31"/>
      <c r="K6" s="31"/>
      <c r="L6" s="31"/>
      <c r="M6" s="31"/>
    </row>
    <row r="7" s="22" customFormat="1" ht="21.95" customHeight="1" spans="1:13">
      <c r="A7" s="32">
        <v>2130314</v>
      </c>
      <c r="B7" s="32" t="s">
        <v>164</v>
      </c>
      <c r="C7" s="110">
        <f t="shared" si="0"/>
        <v>65</v>
      </c>
      <c r="D7" s="111">
        <v>65</v>
      </c>
      <c r="E7" s="111">
        <v>65</v>
      </c>
      <c r="F7" s="31"/>
      <c r="G7" s="31"/>
      <c r="H7" s="31"/>
      <c r="I7" s="31"/>
      <c r="J7" s="31"/>
      <c r="K7" s="31"/>
      <c r="L7" s="31"/>
      <c r="M7" s="31"/>
    </row>
    <row r="8" s="22" customFormat="1" ht="21.95" customHeight="1" spans="1:13">
      <c r="A8" s="14" t="s">
        <v>165</v>
      </c>
      <c r="B8" s="14" t="s">
        <v>166</v>
      </c>
      <c r="C8" s="110">
        <f t="shared" si="0"/>
        <v>218.24</v>
      </c>
      <c r="D8" s="111">
        <v>218.24</v>
      </c>
      <c r="E8" s="111">
        <v>3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</row>
    <row r="9" s="22" customFormat="1" ht="21.95" customHeight="1" spans="1:13">
      <c r="A9" s="14" t="s">
        <v>167</v>
      </c>
      <c r="B9" s="14" t="s">
        <v>168</v>
      </c>
      <c r="C9" s="110">
        <f t="shared" si="0"/>
        <v>81.11</v>
      </c>
      <c r="D9" s="111">
        <v>81.11</v>
      </c>
      <c r="E9" s="111"/>
      <c r="F9" s="111"/>
      <c r="G9" s="111"/>
      <c r="H9" s="111"/>
      <c r="I9" s="111"/>
      <c r="J9" s="111"/>
      <c r="K9" s="111"/>
      <c r="L9" s="111"/>
      <c r="M9" s="111"/>
    </row>
    <row r="10" s="22" customFormat="1" ht="21.95" customHeight="1" spans="1:13">
      <c r="A10" s="14" t="s">
        <v>167</v>
      </c>
      <c r="B10" s="14" t="s">
        <v>169</v>
      </c>
      <c r="C10" s="110">
        <f t="shared" si="0"/>
        <v>46.7</v>
      </c>
      <c r="D10" s="111">
        <v>46.7</v>
      </c>
      <c r="E10" s="111"/>
      <c r="F10" s="111"/>
      <c r="G10" s="111"/>
      <c r="H10" s="111"/>
      <c r="I10" s="111"/>
      <c r="J10" s="111"/>
      <c r="K10" s="111"/>
      <c r="L10" s="111"/>
      <c r="M10" s="111"/>
    </row>
    <row r="11" s="22" customFormat="1" ht="21.95" customHeight="1" spans="1:13">
      <c r="A11" s="14" t="s">
        <v>170</v>
      </c>
      <c r="B11" s="14" t="s">
        <v>171</v>
      </c>
      <c r="C11" s="110">
        <f t="shared" si="0"/>
        <v>34.08</v>
      </c>
      <c r="D11" s="111">
        <v>34.08</v>
      </c>
      <c r="E11" s="111">
        <v>3</v>
      </c>
      <c r="F11" s="111"/>
      <c r="G11" s="111"/>
      <c r="H11" s="111"/>
      <c r="I11" s="111"/>
      <c r="J11" s="111"/>
      <c r="K11" s="111"/>
      <c r="L11" s="111"/>
      <c r="M11" s="111"/>
    </row>
    <row r="12" s="22" customFormat="1" ht="21.95" customHeight="1" spans="1:13">
      <c r="A12" s="14" t="s">
        <v>170</v>
      </c>
      <c r="B12" s="14" t="s">
        <v>172</v>
      </c>
      <c r="C12" s="110">
        <f t="shared" si="0"/>
        <v>69.1</v>
      </c>
      <c r="D12" s="111">
        <v>69.1</v>
      </c>
      <c r="E12" s="111"/>
      <c r="F12" s="111"/>
      <c r="G12" s="111"/>
      <c r="H12" s="111"/>
      <c r="I12" s="111"/>
      <c r="J12" s="111"/>
      <c r="K12" s="111"/>
      <c r="L12" s="111"/>
      <c r="M12" s="111"/>
    </row>
    <row r="13" s="22" customFormat="1" ht="21.95" customHeight="1" spans="1:13">
      <c r="A13" s="14" t="s">
        <v>170</v>
      </c>
      <c r="B13" s="14" t="s">
        <v>173</v>
      </c>
      <c r="C13" s="110">
        <f t="shared" si="0"/>
        <v>40.73</v>
      </c>
      <c r="D13" s="111">
        <v>40.73</v>
      </c>
      <c r="E13" s="111"/>
      <c r="F13" s="111"/>
      <c r="G13" s="111"/>
      <c r="H13" s="111"/>
      <c r="I13" s="111"/>
      <c r="J13" s="111"/>
      <c r="K13" s="111"/>
      <c r="L13" s="111"/>
      <c r="M13" s="111"/>
    </row>
    <row r="14" s="22" customFormat="1" ht="21.95" customHeight="1" spans="1:13">
      <c r="A14" s="14" t="s">
        <v>174</v>
      </c>
      <c r="B14" s="14" t="s">
        <v>175</v>
      </c>
      <c r="C14" s="110">
        <f t="shared" si="0"/>
        <v>95.46</v>
      </c>
      <c r="D14" s="111">
        <v>95.46</v>
      </c>
      <c r="E14" s="111"/>
      <c r="F14" s="111"/>
      <c r="G14" s="111"/>
      <c r="H14" s="111"/>
      <c r="I14" s="111"/>
      <c r="J14" s="111"/>
      <c r="K14" s="111"/>
      <c r="L14" s="111"/>
      <c r="M14" s="111"/>
    </row>
    <row r="15" s="22" customFormat="1" ht="21.95" customHeight="1" spans="1:13">
      <c r="A15" s="14" t="s">
        <v>176</v>
      </c>
      <c r="B15" s="14" t="s">
        <v>177</v>
      </c>
      <c r="C15" s="110">
        <f t="shared" si="0"/>
        <v>23.76</v>
      </c>
      <c r="D15" s="111">
        <v>23.76</v>
      </c>
      <c r="E15" s="111"/>
      <c r="F15" s="111"/>
      <c r="G15" s="111"/>
      <c r="H15" s="111"/>
      <c r="I15" s="111"/>
      <c r="J15" s="111"/>
      <c r="K15" s="111"/>
      <c r="L15" s="111"/>
      <c r="M15" s="111"/>
    </row>
    <row r="16" s="22" customFormat="1" ht="21.95" customHeight="1" spans="1:13">
      <c r="A16" s="14"/>
      <c r="B16" s="14"/>
      <c r="C16" s="110">
        <f t="shared" si="0"/>
        <v>0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</row>
    <row r="17" s="22" customFormat="1" ht="21.95" customHeight="1" spans="1:13">
      <c r="A17" s="14"/>
      <c r="B17" s="14"/>
      <c r="C17" s="110">
        <f t="shared" si="0"/>
        <v>0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</row>
    <row r="18" s="22" customFormat="1" ht="21.95" customHeight="1" spans="1:13">
      <c r="A18" s="14"/>
      <c r="B18" s="112" t="s">
        <v>154</v>
      </c>
      <c r="C18" s="110">
        <f t="shared" si="0"/>
        <v>835.34</v>
      </c>
      <c r="D18" s="111">
        <f>SUM(D6:D17)</f>
        <v>835.34</v>
      </c>
      <c r="E18" s="111">
        <f>SUM(E6:E17)</f>
        <v>71</v>
      </c>
      <c r="F18" s="111"/>
      <c r="G18" s="111"/>
      <c r="H18" s="111"/>
      <c r="I18" s="111"/>
      <c r="J18" s="111"/>
      <c r="K18" s="111"/>
      <c r="L18" s="111"/>
      <c r="M18" s="111"/>
    </row>
    <row r="19" s="22" customFormat="1" ht="12"/>
    <row r="20" s="22" customFormat="1" ht="12"/>
    <row r="21" s="22" customFormat="1" ht="12"/>
    <row r="22" s="22" customFormat="1" ht="12"/>
    <row r="23" s="22" customFormat="1" ht="12"/>
    <row r="24" s="22" customFormat="1" ht="12"/>
    <row r="25" s="22" customFormat="1" ht="12"/>
    <row r="26" s="22" customFormat="1" ht="12"/>
    <row r="27" s="22" customFormat="1" ht="12"/>
    <row r="28" s="22" customFormat="1" ht="12"/>
    <row r="29" s="22" customFormat="1" ht="12"/>
    <row r="30" s="22" customFormat="1" ht="12"/>
    <row r="31" s="22" customFormat="1" ht="12"/>
    <row r="32" s="22" customFormat="1" ht="12"/>
    <row r="33" s="22" customFormat="1" ht="12"/>
    <row r="34" s="22" customFormat="1" ht="12"/>
    <row r="35" s="22" customFormat="1" ht="12"/>
    <row r="36" s="22" customFormat="1" ht="12"/>
    <row r="37" s="22" customFormat="1" ht="12"/>
    <row r="38" s="22" customFormat="1" ht="12"/>
    <row r="39" s="22" customFormat="1" ht="12"/>
  </sheetData>
  <mergeCells count="12">
    <mergeCell ref="D4:E4"/>
    <mergeCell ref="A4:A5"/>
    <mergeCell ref="B4:B5"/>
    <mergeCell ref="C4:C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showGridLines="0" showZeros="0" workbookViewId="0">
      <selection activeCell="B14" sqref="B14"/>
    </sheetView>
  </sheetViews>
  <sheetFormatPr defaultColWidth="6.875" defaultRowHeight="12.75" customHeight="1"/>
  <cols>
    <col min="1" max="1" width="10.25" style="23" customWidth="1"/>
    <col min="2" max="2" width="22.875" style="23" customWidth="1"/>
    <col min="3" max="3" width="10.75" style="23" customWidth="1"/>
    <col min="4" max="4" width="9.25" style="23" customWidth="1"/>
    <col min="5" max="5" width="9.75" style="23" customWidth="1"/>
    <col min="6" max="11" width="10.75" style="23" customWidth="1"/>
    <col min="12" max="16384" width="6.875" style="23"/>
  </cols>
  <sheetData>
    <row r="1" ht="29.25" customHeight="1" spans="1:11">
      <c r="A1" s="21" t="s">
        <v>178</v>
      </c>
      <c r="K1" s="21" t="s">
        <v>179</v>
      </c>
    </row>
    <row r="2" ht="35.25" customHeight="1" spans="1:11">
      <c r="A2" s="24" t="s">
        <v>13</v>
      </c>
      <c r="B2" s="25"/>
      <c r="C2" s="25"/>
      <c r="D2" s="25"/>
      <c r="E2" s="25"/>
      <c r="F2" s="25"/>
      <c r="G2" s="25"/>
      <c r="H2" s="77"/>
      <c r="I2" s="77"/>
      <c r="J2" s="77"/>
      <c r="K2" s="77"/>
    </row>
    <row r="3" s="22" customFormat="1" ht="12" spans="11:11">
      <c r="K3" s="82" t="s">
        <v>36</v>
      </c>
    </row>
    <row r="4" s="22" customFormat="1" ht="13.5" spans="1:11">
      <c r="A4" s="109" t="s">
        <v>152</v>
      </c>
      <c r="B4" s="109" t="s">
        <v>153</v>
      </c>
      <c r="C4" s="109" t="s">
        <v>154</v>
      </c>
      <c r="D4" s="109" t="s">
        <v>155</v>
      </c>
      <c r="E4" s="109"/>
      <c r="F4" s="109" t="s">
        <v>156</v>
      </c>
      <c r="G4" s="109" t="s">
        <v>158</v>
      </c>
      <c r="H4" s="109" t="s">
        <v>159</v>
      </c>
      <c r="I4" s="109" t="s">
        <v>160</v>
      </c>
      <c r="J4" s="109" t="s">
        <v>161</v>
      </c>
      <c r="K4" s="109" t="s">
        <v>145</v>
      </c>
    </row>
    <row r="5" s="22" customFormat="1" ht="54" spans="1:11">
      <c r="A5" s="109"/>
      <c r="B5" s="109"/>
      <c r="C5" s="109"/>
      <c r="D5" s="109" t="s">
        <v>162</v>
      </c>
      <c r="E5" s="109" t="s">
        <v>180</v>
      </c>
      <c r="F5" s="109"/>
      <c r="G5" s="109"/>
      <c r="H5" s="109"/>
      <c r="I5" s="109"/>
      <c r="J5" s="109"/>
      <c r="K5" s="109"/>
    </row>
    <row r="6" s="22" customFormat="1" ht="21.95" customHeight="1" spans="1:11">
      <c r="A6" s="32">
        <v>2130301</v>
      </c>
      <c r="B6" s="32" t="s">
        <v>164</v>
      </c>
      <c r="C6" s="110">
        <f t="shared" ref="C6:C8" si="0">SUM(D6,F6:M6)</f>
        <v>161.16</v>
      </c>
      <c r="D6" s="111">
        <v>161.16</v>
      </c>
      <c r="E6" s="111"/>
      <c r="F6" s="31"/>
      <c r="G6" s="31"/>
      <c r="H6" s="31"/>
      <c r="I6" s="31"/>
      <c r="J6" s="31"/>
      <c r="K6" s="31"/>
    </row>
    <row r="7" s="22" customFormat="1" ht="21.95" customHeight="1" spans="1:11">
      <c r="A7" s="32">
        <v>2130314</v>
      </c>
      <c r="B7" s="32" t="s">
        <v>164</v>
      </c>
      <c r="C7" s="110">
        <f t="shared" si="0"/>
        <v>65</v>
      </c>
      <c r="D7" s="111">
        <v>65</v>
      </c>
      <c r="E7" s="111">
        <v>65</v>
      </c>
      <c r="F7" s="31"/>
      <c r="G7" s="31"/>
      <c r="H7" s="31"/>
      <c r="I7" s="31"/>
      <c r="J7" s="31"/>
      <c r="K7" s="31"/>
    </row>
    <row r="8" s="22" customFormat="1" ht="21.95" customHeight="1" spans="1:11">
      <c r="A8" s="14" t="s">
        <v>165</v>
      </c>
      <c r="B8" s="14" t="s">
        <v>166</v>
      </c>
      <c r="C8" s="110">
        <f t="shared" si="0"/>
        <v>218.24</v>
      </c>
      <c r="D8" s="111">
        <v>218.24</v>
      </c>
      <c r="E8" s="111">
        <v>3</v>
      </c>
      <c r="F8" s="111">
        <v>0</v>
      </c>
      <c r="G8" s="33"/>
      <c r="H8" s="33"/>
      <c r="I8" s="33"/>
      <c r="J8" s="33">
        <v>0</v>
      </c>
      <c r="K8" s="33">
        <v>0</v>
      </c>
    </row>
    <row r="9" s="22" customFormat="1" ht="21.95" customHeight="1" spans="1:11">
      <c r="A9" s="14" t="s">
        <v>167</v>
      </c>
      <c r="B9" s="14" t="s">
        <v>168</v>
      </c>
      <c r="C9" s="58">
        <f t="shared" ref="C9:C20" si="1">SUM(D9,F9:K9)</f>
        <v>81.11</v>
      </c>
      <c r="D9" s="111">
        <v>81.11</v>
      </c>
      <c r="E9" s="111"/>
      <c r="F9" s="33"/>
      <c r="G9" s="33"/>
      <c r="H9" s="33"/>
      <c r="I9" s="33"/>
      <c r="J9" s="33"/>
      <c r="K9" s="33"/>
    </row>
    <row r="10" s="22" customFormat="1" ht="21.95" customHeight="1" spans="1:11">
      <c r="A10" s="14" t="s">
        <v>167</v>
      </c>
      <c r="B10" s="14" t="s">
        <v>169</v>
      </c>
      <c r="C10" s="58">
        <f t="shared" si="1"/>
        <v>46.7</v>
      </c>
      <c r="D10" s="111">
        <v>46.7</v>
      </c>
      <c r="E10" s="111"/>
      <c r="F10" s="33"/>
      <c r="G10" s="33"/>
      <c r="H10" s="33"/>
      <c r="I10" s="33"/>
      <c r="J10" s="33"/>
      <c r="K10" s="33"/>
    </row>
    <row r="11" s="22" customFormat="1" ht="21.95" customHeight="1" spans="1:11">
      <c r="A11" s="14" t="s">
        <v>170</v>
      </c>
      <c r="B11" s="14" t="s">
        <v>171</v>
      </c>
      <c r="C11" s="58">
        <f t="shared" si="1"/>
        <v>34.08</v>
      </c>
      <c r="D11" s="111">
        <v>34.08</v>
      </c>
      <c r="E11" s="111">
        <v>3</v>
      </c>
      <c r="F11" s="33"/>
      <c r="G11" s="33"/>
      <c r="H11" s="33"/>
      <c r="I11" s="33"/>
      <c r="J11" s="33"/>
      <c r="K11" s="33"/>
    </row>
    <row r="12" s="22" customFormat="1" ht="21.95" customHeight="1" spans="1:11">
      <c r="A12" s="14" t="s">
        <v>170</v>
      </c>
      <c r="B12" s="14" t="s">
        <v>172</v>
      </c>
      <c r="C12" s="58">
        <f t="shared" si="1"/>
        <v>69.1</v>
      </c>
      <c r="D12" s="111">
        <v>69.1</v>
      </c>
      <c r="E12" s="111"/>
      <c r="F12" s="33"/>
      <c r="G12" s="33"/>
      <c r="H12" s="33"/>
      <c r="I12" s="33"/>
      <c r="J12" s="33"/>
      <c r="K12" s="33"/>
    </row>
    <row r="13" s="22" customFormat="1" ht="21.95" customHeight="1" spans="1:11">
      <c r="A13" s="14" t="s">
        <v>170</v>
      </c>
      <c r="B13" s="14" t="s">
        <v>173</v>
      </c>
      <c r="C13" s="58">
        <f t="shared" si="1"/>
        <v>40.73</v>
      </c>
      <c r="D13" s="111">
        <v>40.73</v>
      </c>
      <c r="E13" s="111"/>
      <c r="F13" s="33"/>
      <c r="G13" s="33"/>
      <c r="H13" s="33"/>
      <c r="I13" s="33"/>
      <c r="J13" s="33"/>
      <c r="K13" s="33"/>
    </row>
    <row r="14" s="22" customFormat="1" ht="21.95" customHeight="1" spans="1:11">
      <c r="A14" s="14" t="s">
        <v>174</v>
      </c>
      <c r="B14" s="14" t="s">
        <v>175</v>
      </c>
      <c r="C14" s="58">
        <f t="shared" si="1"/>
        <v>95.46</v>
      </c>
      <c r="D14" s="111">
        <v>95.46</v>
      </c>
      <c r="E14" s="111"/>
      <c r="F14" s="33"/>
      <c r="G14" s="33"/>
      <c r="H14" s="33"/>
      <c r="I14" s="33"/>
      <c r="J14" s="33"/>
      <c r="K14" s="33"/>
    </row>
    <row r="15" s="22" customFormat="1" ht="21.95" customHeight="1" spans="1:11">
      <c r="A15" s="14" t="s">
        <v>176</v>
      </c>
      <c r="B15" s="14" t="s">
        <v>177</v>
      </c>
      <c r="C15" s="58">
        <f t="shared" si="1"/>
        <v>23.76</v>
      </c>
      <c r="D15" s="111">
        <v>23.76</v>
      </c>
      <c r="E15" s="111"/>
      <c r="F15" s="33"/>
      <c r="G15" s="33"/>
      <c r="H15" s="33"/>
      <c r="I15" s="33"/>
      <c r="J15" s="33"/>
      <c r="K15" s="33"/>
    </row>
    <row r="16" s="22" customFormat="1" ht="21.95" customHeight="1" spans="1:11">
      <c r="A16" s="14"/>
      <c r="B16" s="14"/>
      <c r="C16" s="58">
        <f t="shared" si="1"/>
        <v>0</v>
      </c>
      <c r="D16" s="33"/>
      <c r="E16" s="33"/>
      <c r="F16" s="33"/>
      <c r="G16" s="33"/>
      <c r="H16" s="33"/>
      <c r="I16" s="33"/>
      <c r="J16" s="33"/>
      <c r="K16" s="33"/>
    </row>
    <row r="17" s="22" customFormat="1" ht="21.95" customHeight="1" spans="1:11">
      <c r="A17" s="14"/>
      <c r="B17" s="14"/>
      <c r="C17" s="58">
        <f t="shared" si="1"/>
        <v>0</v>
      </c>
      <c r="D17" s="33"/>
      <c r="E17" s="33"/>
      <c r="F17" s="33"/>
      <c r="G17" s="33"/>
      <c r="H17" s="33"/>
      <c r="I17" s="33"/>
      <c r="J17" s="33"/>
      <c r="K17" s="33"/>
    </row>
    <row r="18" s="22" customFormat="1" ht="21.95" customHeight="1" spans="1:11">
      <c r="A18" s="14"/>
      <c r="B18" s="14"/>
      <c r="C18" s="58">
        <f t="shared" si="1"/>
        <v>0</v>
      </c>
      <c r="D18" s="33"/>
      <c r="E18" s="33"/>
      <c r="F18" s="33"/>
      <c r="G18" s="33"/>
      <c r="H18" s="33"/>
      <c r="I18" s="33"/>
      <c r="J18" s="33"/>
      <c r="K18" s="33"/>
    </row>
    <row r="19" s="22" customFormat="1" ht="21.95" customHeight="1" spans="1:11">
      <c r="A19" s="14"/>
      <c r="B19" s="14"/>
      <c r="C19" s="58">
        <f t="shared" si="1"/>
        <v>0</v>
      </c>
      <c r="D19" s="33"/>
      <c r="E19" s="33"/>
      <c r="F19" s="33"/>
      <c r="G19" s="33"/>
      <c r="H19" s="33"/>
      <c r="I19" s="33"/>
      <c r="J19" s="33"/>
      <c r="K19" s="33"/>
    </row>
    <row r="20" s="22" customFormat="1" ht="21.95" customHeight="1" spans="1:11">
      <c r="A20" s="14"/>
      <c r="B20" s="112" t="s">
        <v>154</v>
      </c>
      <c r="C20" s="58">
        <f t="shared" si="1"/>
        <v>835.34</v>
      </c>
      <c r="D20" s="111">
        <f>SUM(D6:D19)</f>
        <v>835.34</v>
      </c>
      <c r="E20" s="111">
        <f>SUM(E6:E19)</f>
        <v>71</v>
      </c>
      <c r="F20" s="33"/>
      <c r="G20" s="33"/>
      <c r="H20" s="33"/>
      <c r="I20" s="33"/>
      <c r="J20" s="33"/>
      <c r="K20" s="33"/>
    </row>
    <row r="21" s="22" customFormat="1" ht="12"/>
    <row r="22" s="22" customFormat="1" ht="12"/>
    <row r="23" s="22" customFormat="1" ht="12"/>
    <row r="24" s="22" customFormat="1" ht="12"/>
    <row r="25" s="22" customFormat="1" ht="12"/>
    <row r="26" s="22" customFormat="1" ht="12"/>
    <row r="27" s="22" customFormat="1" ht="12"/>
    <row r="28" s="22" customFormat="1" ht="12"/>
    <row r="29" s="22" customFormat="1" ht="12"/>
    <row r="30" s="22" customFormat="1" ht="12"/>
    <row r="31" s="22" customFormat="1" ht="12"/>
    <row r="32" s="22" customFormat="1" ht="12"/>
    <row r="33" s="22" customFormat="1" ht="12"/>
    <row r="34" s="22" customFormat="1" ht="12"/>
    <row r="35" s="22" customFormat="1" ht="12"/>
    <row r="36" s="22" customFormat="1" ht="12"/>
    <row r="37" s="22" customFormat="1" ht="12"/>
    <row r="38" s="22" customFormat="1" ht="12"/>
    <row r="39" s="22" customFormat="1" ht="12"/>
    <row r="40" s="22" customFormat="1" ht="12"/>
    <row r="41" s="22" customFormat="1" ht="12"/>
  </sheetData>
  <mergeCells count="10">
    <mergeCell ref="D4:E4"/>
    <mergeCell ref="A4:A5"/>
    <mergeCell ref="B4:B5"/>
    <mergeCell ref="C4:C5"/>
    <mergeCell ref="F4:F5"/>
    <mergeCell ref="G4:G5"/>
    <mergeCell ref="H4:H5"/>
    <mergeCell ref="I4:I5"/>
    <mergeCell ref="J4:J5"/>
    <mergeCell ref="K4:K5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showGridLines="0" showZeros="0" topLeftCell="A3" workbookViewId="0">
      <selection activeCell="J2" sqref="J2"/>
    </sheetView>
  </sheetViews>
  <sheetFormatPr defaultColWidth="6.875" defaultRowHeight="11.25" outlineLevelCol="7"/>
  <cols>
    <col min="1" max="1" width="33.5" style="23" customWidth="1"/>
    <col min="2" max="2" width="9.125" style="23" customWidth="1"/>
    <col min="3" max="3" width="24.125" style="23" customWidth="1"/>
    <col min="4" max="4" width="9.125" style="23" customWidth="1"/>
    <col min="5" max="5" width="30.25" style="23" customWidth="1"/>
    <col min="6" max="6" width="9.125" style="23" customWidth="1"/>
    <col min="7" max="7" width="30" style="23" customWidth="1"/>
    <col min="8" max="8" width="9.125" style="23" customWidth="1"/>
    <col min="9" max="16384" width="6.875" style="23"/>
  </cols>
  <sheetData>
    <row r="1" ht="18" customHeight="1" spans="1:6">
      <c r="A1" s="21" t="s">
        <v>181</v>
      </c>
      <c r="B1" s="74"/>
      <c r="C1" s="74"/>
      <c r="D1" s="74"/>
      <c r="E1" s="74"/>
      <c r="F1" s="75"/>
    </row>
    <row r="2" ht="15.95" customHeight="1" spans="1:8">
      <c r="A2" s="76" t="s">
        <v>182</v>
      </c>
      <c r="B2" s="77"/>
      <c r="C2" s="77"/>
      <c r="D2" s="77"/>
      <c r="E2" s="77"/>
      <c r="F2" s="77"/>
      <c r="G2" s="78"/>
      <c r="H2" s="78"/>
    </row>
    <row r="3" s="22" customFormat="1" ht="12" spans="1:8">
      <c r="A3" s="79"/>
      <c r="B3" s="79"/>
      <c r="C3" s="80"/>
      <c r="D3" s="80"/>
      <c r="E3" s="81"/>
      <c r="F3" s="82"/>
      <c r="H3" s="82" t="s">
        <v>36</v>
      </c>
    </row>
    <row r="4" s="22" customFormat="1" ht="12" spans="1:8">
      <c r="A4" s="83" t="s">
        <v>37</v>
      </c>
      <c r="B4" s="83"/>
      <c r="C4" s="83" t="s">
        <v>38</v>
      </c>
      <c r="D4" s="83"/>
      <c r="E4" s="83"/>
      <c r="F4" s="83"/>
      <c r="G4" s="83"/>
      <c r="H4" s="83"/>
    </row>
    <row r="5" s="22" customFormat="1" ht="12" spans="1:8">
      <c r="A5" s="83" t="s">
        <v>39</v>
      </c>
      <c r="B5" s="83" t="s">
        <v>40</v>
      </c>
      <c r="C5" s="83" t="s">
        <v>41</v>
      </c>
      <c r="D5" s="84" t="s">
        <v>40</v>
      </c>
      <c r="E5" s="83" t="s">
        <v>42</v>
      </c>
      <c r="F5" s="83" t="s">
        <v>40</v>
      </c>
      <c r="G5" s="83" t="s">
        <v>43</v>
      </c>
      <c r="H5" s="83" t="s">
        <v>40</v>
      </c>
    </row>
    <row r="6" s="22" customFormat="1" ht="12" spans="1:8">
      <c r="A6" s="85" t="s">
        <v>44</v>
      </c>
      <c r="B6" s="86">
        <f>SUM(B7,B11,B12,B14,B15,B16)</f>
        <v>835.34</v>
      </c>
      <c r="C6" s="85" t="s">
        <v>44</v>
      </c>
      <c r="D6" s="86">
        <f>SUM(D7:D34)</f>
        <v>835.34</v>
      </c>
      <c r="E6" s="85" t="s">
        <v>44</v>
      </c>
      <c r="F6" s="86">
        <f>SUM(F7,F11,F21,F22,F23)</f>
        <v>835.34</v>
      </c>
      <c r="G6" s="85" t="s">
        <v>44</v>
      </c>
      <c r="H6" s="87">
        <f>H7+H12</f>
        <v>226.16</v>
      </c>
    </row>
    <row r="7" s="22" customFormat="1" ht="12" spans="1:8">
      <c r="A7" s="88" t="s">
        <v>45</v>
      </c>
      <c r="B7" s="89">
        <v>835.34</v>
      </c>
      <c r="C7" s="85" t="s">
        <v>46</v>
      </c>
      <c r="D7" s="86"/>
      <c r="E7" s="85" t="s">
        <v>47</v>
      </c>
      <c r="F7" s="86">
        <f>SUM(F8:F10)</f>
        <v>764.34</v>
      </c>
      <c r="G7" s="85" t="s">
        <v>47</v>
      </c>
      <c r="H7" s="90">
        <f>SUM(H8:H11)</f>
        <v>161.16</v>
      </c>
    </row>
    <row r="8" s="22" customFormat="1" ht="12" spans="1:8">
      <c r="A8" s="88" t="s">
        <v>48</v>
      </c>
      <c r="B8" s="86">
        <v>835.34</v>
      </c>
      <c r="C8" s="85" t="s">
        <v>49</v>
      </c>
      <c r="D8" s="86"/>
      <c r="E8" s="85" t="s">
        <v>50</v>
      </c>
      <c r="F8" s="86">
        <v>731.1</v>
      </c>
      <c r="G8" s="85" t="s">
        <v>51</v>
      </c>
      <c r="H8" s="90">
        <v>147.89</v>
      </c>
    </row>
    <row r="9" s="22" customFormat="1" ht="12" spans="1:8">
      <c r="A9" s="91" t="s">
        <v>52</v>
      </c>
      <c r="B9" s="86">
        <v>71</v>
      </c>
      <c r="C9" s="85" t="s">
        <v>53</v>
      </c>
      <c r="D9" s="86"/>
      <c r="E9" s="85" t="s">
        <v>54</v>
      </c>
      <c r="F9" s="86">
        <v>25.5</v>
      </c>
      <c r="G9" s="85" t="s">
        <v>55</v>
      </c>
      <c r="H9" s="92">
        <v>7.2</v>
      </c>
    </row>
    <row r="10" s="22" customFormat="1" ht="12" spans="1:8">
      <c r="A10" s="88" t="s">
        <v>56</v>
      </c>
      <c r="B10" s="86"/>
      <c r="C10" s="85" t="s">
        <v>57</v>
      </c>
      <c r="D10" s="86"/>
      <c r="E10" s="85" t="s">
        <v>58</v>
      </c>
      <c r="F10" s="86">
        <v>7.74</v>
      </c>
      <c r="G10" s="85" t="s">
        <v>59</v>
      </c>
      <c r="H10" s="90"/>
    </row>
    <row r="11" s="22" customFormat="1" ht="12" spans="1:8">
      <c r="A11" s="88" t="s">
        <v>60</v>
      </c>
      <c r="B11" s="86">
        <v>0</v>
      </c>
      <c r="C11" s="85" t="s">
        <v>61</v>
      </c>
      <c r="D11" s="86"/>
      <c r="E11" s="85" t="s">
        <v>62</v>
      </c>
      <c r="F11" s="86">
        <v>71</v>
      </c>
      <c r="G11" s="85" t="s">
        <v>63</v>
      </c>
      <c r="H11" s="92">
        <v>6.07</v>
      </c>
    </row>
    <row r="12" s="22" customFormat="1" ht="12" spans="1:8">
      <c r="A12" s="88" t="s">
        <v>64</v>
      </c>
      <c r="B12" s="86">
        <v>0</v>
      </c>
      <c r="C12" s="85" t="s">
        <v>65</v>
      </c>
      <c r="D12" s="86"/>
      <c r="E12" s="85" t="s">
        <v>50</v>
      </c>
      <c r="F12" s="86"/>
      <c r="G12" s="85" t="s">
        <v>62</v>
      </c>
      <c r="H12" s="92">
        <v>65</v>
      </c>
    </row>
    <row r="13" s="22" customFormat="1" ht="12" spans="1:8">
      <c r="A13" s="88" t="s">
        <v>66</v>
      </c>
      <c r="B13" s="86">
        <v>0</v>
      </c>
      <c r="C13" s="85" t="s">
        <v>67</v>
      </c>
      <c r="D13" s="86"/>
      <c r="E13" s="85" t="s">
        <v>54</v>
      </c>
      <c r="F13" s="86">
        <v>71</v>
      </c>
      <c r="G13" s="85" t="s">
        <v>51</v>
      </c>
      <c r="H13" s="90"/>
    </row>
    <row r="14" s="22" customFormat="1" ht="12" spans="1:8">
      <c r="A14" s="88" t="s">
        <v>68</v>
      </c>
      <c r="B14" s="86">
        <v>0</v>
      </c>
      <c r="C14" s="85" t="s">
        <v>69</v>
      </c>
      <c r="D14" s="86"/>
      <c r="E14" s="85" t="s">
        <v>58</v>
      </c>
      <c r="F14" s="86"/>
      <c r="G14" s="85" t="s">
        <v>55</v>
      </c>
      <c r="H14" s="92">
        <v>65</v>
      </c>
    </row>
    <row r="15" s="22" customFormat="1" ht="12" spans="1:8">
      <c r="A15" s="91" t="s">
        <v>70</v>
      </c>
      <c r="B15" s="86">
        <v>0</v>
      </c>
      <c r="C15" s="85" t="s">
        <v>71</v>
      </c>
      <c r="D15" s="86"/>
      <c r="E15" s="85" t="s">
        <v>72</v>
      </c>
      <c r="F15" s="86"/>
      <c r="G15" s="85" t="s">
        <v>73</v>
      </c>
      <c r="H15" s="87"/>
    </row>
    <row r="16" s="22" customFormat="1" ht="12" spans="1:8">
      <c r="A16" s="91" t="s">
        <v>74</v>
      </c>
      <c r="B16" s="86">
        <v>0</v>
      </c>
      <c r="C16" s="85" t="s">
        <v>75</v>
      </c>
      <c r="D16" s="86"/>
      <c r="E16" s="85" t="s">
        <v>76</v>
      </c>
      <c r="F16" s="86"/>
      <c r="G16" s="85" t="s">
        <v>77</v>
      </c>
      <c r="H16" s="87"/>
    </row>
    <row r="17" s="22" customFormat="1" ht="12" spans="1:8">
      <c r="A17" s="91" t="s">
        <v>78</v>
      </c>
      <c r="B17" s="86">
        <v>0</v>
      </c>
      <c r="C17" s="85" t="s">
        <v>79</v>
      </c>
      <c r="D17" s="86"/>
      <c r="E17" s="85" t="s">
        <v>80</v>
      </c>
      <c r="F17" s="86"/>
      <c r="G17" s="85" t="s">
        <v>81</v>
      </c>
      <c r="H17" s="87"/>
    </row>
    <row r="18" s="22" customFormat="1" ht="12" spans="1:8">
      <c r="A18" s="91"/>
      <c r="B18" s="86"/>
      <c r="C18" s="85" t="s">
        <v>82</v>
      </c>
      <c r="D18" s="86">
        <v>0</v>
      </c>
      <c r="E18" s="85" t="s">
        <v>83</v>
      </c>
      <c r="F18" s="86"/>
      <c r="G18" s="85" t="s">
        <v>84</v>
      </c>
      <c r="H18" s="87"/>
    </row>
    <row r="19" s="22" customFormat="1" ht="12" spans="1:8">
      <c r="A19" s="91"/>
      <c r="B19" s="93"/>
      <c r="C19" s="85" t="s">
        <v>85</v>
      </c>
      <c r="D19" s="86">
        <v>835.34</v>
      </c>
      <c r="E19" s="85" t="s">
        <v>86</v>
      </c>
      <c r="F19" s="86"/>
      <c r="G19" s="85" t="s">
        <v>87</v>
      </c>
      <c r="H19" s="87"/>
    </row>
    <row r="20" s="22" customFormat="1" ht="12" spans="1:8">
      <c r="A20" s="91"/>
      <c r="B20" s="86"/>
      <c r="C20" s="85" t="s">
        <v>88</v>
      </c>
      <c r="D20" s="86">
        <v>0</v>
      </c>
      <c r="E20" s="85" t="s">
        <v>89</v>
      </c>
      <c r="F20" s="86"/>
      <c r="G20" s="85" t="s">
        <v>90</v>
      </c>
      <c r="H20" s="87"/>
    </row>
    <row r="21" s="22" customFormat="1" ht="12" spans="1:8">
      <c r="A21" s="87"/>
      <c r="B21" s="86"/>
      <c r="C21" s="85" t="s">
        <v>91</v>
      </c>
      <c r="D21" s="86">
        <v>0</v>
      </c>
      <c r="E21" s="85" t="s">
        <v>92</v>
      </c>
      <c r="F21" s="86"/>
      <c r="G21" s="85" t="s">
        <v>93</v>
      </c>
      <c r="H21" s="87"/>
    </row>
    <row r="22" s="22" customFormat="1" ht="12" spans="1:8">
      <c r="A22" s="87"/>
      <c r="B22" s="86"/>
      <c r="C22" s="85" t="s">
        <v>94</v>
      </c>
      <c r="D22" s="86">
        <v>0</v>
      </c>
      <c r="E22" s="94" t="s">
        <v>95</v>
      </c>
      <c r="F22" s="86"/>
      <c r="G22" s="88" t="s">
        <v>96</v>
      </c>
      <c r="H22" s="87"/>
    </row>
    <row r="23" s="22" customFormat="1" ht="12" spans="1:8">
      <c r="A23" s="87"/>
      <c r="B23" s="86"/>
      <c r="C23" s="85" t="s">
        <v>97</v>
      </c>
      <c r="D23" s="86">
        <v>0</v>
      </c>
      <c r="E23" s="94" t="s">
        <v>98</v>
      </c>
      <c r="F23" s="86">
        <v>0</v>
      </c>
      <c r="G23" s="88" t="s">
        <v>99</v>
      </c>
      <c r="H23" s="87"/>
    </row>
    <row r="24" s="22" customFormat="1" ht="12" spans="1:8">
      <c r="A24" s="87"/>
      <c r="B24" s="86"/>
      <c r="C24" s="85" t="s">
        <v>100</v>
      </c>
      <c r="D24" s="86">
        <v>0</v>
      </c>
      <c r="E24" s="94" t="s">
        <v>101</v>
      </c>
      <c r="F24" s="86">
        <v>0</v>
      </c>
      <c r="G24" s="88" t="s">
        <v>102</v>
      </c>
      <c r="H24" s="87"/>
    </row>
    <row r="25" s="22" customFormat="1" ht="12" spans="1:8">
      <c r="A25" s="87"/>
      <c r="B25" s="86"/>
      <c r="C25" s="85" t="s">
        <v>103</v>
      </c>
      <c r="D25" s="86">
        <v>0</v>
      </c>
      <c r="E25" s="94" t="s">
        <v>78</v>
      </c>
      <c r="F25" s="86">
        <v>0</v>
      </c>
      <c r="G25" s="88" t="s">
        <v>104</v>
      </c>
      <c r="H25" s="87"/>
    </row>
    <row r="26" s="22" customFormat="1" ht="12" spans="1:8">
      <c r="A26" s="87"/>
      <c r="B26" s="86"/>
      <c r="C26" s="85" t="s">
        <v>105</v>
      </c>
      <c r="D26" s="86"/>
      <c r="E26" s="85" t="s">
        <v>106</v>
      </c>
      <c r="F26" s="86">
        <v>0</v>
      </c>
      <c r="G26" s="88" t="s">
        <v>107</v>
      </c>
      <c r="H26" s="87"/>
    </row>
    <row r="27" s="22" customFormat="1" ht="12" spans="1:8">
      <c r="A27" s="87"/>
      <c r="B27" s="93"/>
      <c r="C27" s="85" t="s">
        <v>108</v>
      </c>
      <c r="D27" s="86">
        <v>0</v>
      </c>
      <c r="E27" s="85" t="s">
        <v>109</v>
      </c>
      <c r="F27" s="86">
        <v>0</v>
      </c>
      <c r="G27" s="88" t="s">
        <v>110</v>
      </c>
      <c r="H27" s="87"/>
    </row>
    <row r="28" s="22" customFormat="1" ht="12" spans="1:8">
      <c r="A28" s="87"/>
      <c r="B28" s="86"/>
      <c r="C28" s="85" t="s">
        <v>111</v>
      </c>
      <c r="D28" s="86">
        <v>0</v>
      </c>
      <c r="E28" s="85" t="s">
        <v>112</v>
      </c>
      <c r="F28" s="86">
        <v>0</v>
      </c>
      <c r="G28" s="94" t="s">
        <v>95</v>
      </c>
      <c r="H28" s="87"/>
    </row>
    <row r="29" s="22" customFormat="1" ht="12" spans="1:8">
      <c r="A29" s="87"/>
      <c r="B29" s="93"/>
      <c r="C29" s="85" t="s">
        <v>113</v>
      </c>
      <c r="D29" s="86">
        <v>0</v>
      </c>
      <c r="E29" s="85" t="s">
        <v>114</v>
      </c>
      <c r="F29" s="86">
        <v>0</v>
      </c>
      <c r="G29" s="94" t="s">
        <v>98</v>
      </c>
      <c r="H29" s="87"/>
    </row>
    <row r="30" s="22" customFormat="1" ht="12" spans="1:8">
      <c r="A30" s="87"/>
      <c r="B30" s="86"/>
      <c r="C30" s="85" t="s">
        <v>115</v>
      </c>
      <c r="D30" s="86">
        <v>0</v>
      </c>
      <c r="E30" s="85" t="s">
        <v>116</v>
      </c>
      <c r="F30" s="86">
        <v>0</v>
      </c>
      <c r="G30" s="94" t="s">
        <v>101</v>
      </c>
      <c r="H30" s="87"/>
    </row>
    <row r="31" s="22" customFormat="1" ht="12" spans="1:8">
      <c r="A31" s="87"/>
      <c r="B31" s="86"/>
      <c r="C31" s="85" t="s">
        <v>117</v>
      </c>
      <c r="D31" s="86">
        <v>0</v>
      </c>
      <c r="E31" s="85" t="s">
        <v>118</v>
      </c>
      <c r="F31" s="86">
        <v>0</v>
      </c>
      <c r="G31" s="94" t="s">
        <v>78</v>
      </c>
      <c r="H31" s="87"/>
    </row>
    <row r="32" s="22" customFormat="1" ht="12" spans="1:8">
      <c r="A32" s="87"/>
      <c r="B32" s="86"/>
      <c r="C32" s="85" t="s">
        <v>119</v>
      </c>
      <c r="D32" s="86">
        <v>0</v>
      </c>
      <c r="E32" s="85" t="s">
        <v>120</v>
      </c>
      <c r="F32" s="86">
        <v>0</v>
      </c>
      <c r="G32" s="85" t="s">
        <v>121</v>
      </c>
      <c r="H32" s="87"/>
    </row>
    <row r="33" s="22" customFormat="1" ht="12" spans="1:8">
      <c r="A33" s="87"/>
      <c r="B33" s="86"/>
      <c r="C33" s="85" t="s">
        <v>122</v>
      </c>
      <c r="D33" s="86">
        <v>0</v>
      </c>
      <c r="E33" s="85" t="s">
        <v>123</v>
      </c>
      <c r="F33" s="86">
        <v>0</v>
      </c>
      <c r="G33" s="85" t="s">
        <v>124</v>
      </c>
      <c r="H33" s="87"/>
    </row>
    <row r="34" s="22" customFormat="1" ht="12" spans="1:8">
      <c r="A34" s="87"/>
      <c r="B34" s="86"/>
      <c r="C34" s="85" t="s">
        <v>125</v>
      </c>
      <c r="D34" s="86">
        <v>0</v>
      </c>
      <c r="E34" s="85" t="s">
        <v>126</v>
      </c>
      <c r="F34" s="93"/>
      <c r="G34" s="85" t="s">
        <v>127</v>
      </c>
      <c r="H34" s="87"/>
    </row>
    <row r="35" s="22" customFormat="1" ht="12" spans="1:8">
      <c r="A35" s="87"/>
      <c r="B35" s="86"/>
      <c r="C35" s="85" t="s">
        <v>78</v>
      </c>
      <c r="D35" s="86">
        <v>0</v>
      </c>
      <c r="E35" s="88" t="s">
        <v>128</v>
      </c>
      <c r="F35" s="93"/>
      <c r="G35" s="85" t="s">
        <v>129</v>
      </c>
      <c r="H35" s="87"/>
    </row>
    <row r="36" s="22" customFormat="1" ht="12" spans="1:8">
      <c r="A36" s="87"/>
      <c r="B36" s="86"/>
      <c r="C36" s="85"/>
      <c r="D36" s="86"/>
      <c r="E36" s="88"/>
      <c r="F36" s="93"/>
      <c r="G36" s="85" t="s">
        <v>130</v>
      </c>
      <c r="H36" s="87"/>
    </row>
    <row r="37" s="22" customFormat="1" ht="12" spans="1:8">
      <c r="A37" s="87"/>
      <c r="B37" s="86"/>
      <c r="C37" s="85"/>
      <c r="D37" s="93"/>
      <c r="E37" s="87"/>
      <c r="F37" s="95"/>
      <c r="G37" s="85" t="s">
        <v>131</v>
      </c>
      <c r="H37" s="87"/>
    </row>
    <row r="38" s="22" customFormat="1" ht="12" spans="1:8">
      <c r="A38" s="87"/>
      <c r="B38" s="86"/>
      <c r="C38" s="85"/>
      <c r="D38" s="96"/>
      <c r="E38" s="87"/>
      <c r="F38" s="93"/>
      <c r="G38" s="85" t="s">
        <v>132</v>
      </c>
      <c r="H38" s="87"/>
    </row>
    <row r="39" s="22" customFormat="1" ht="12" spans="1:8">
      <c r="A39" s="87"/>
      <c r="B39" s="86"/>
      <c r="C39" s="85"/>
      <c r="D39" s="86">
        <v>0</v>
      </c>
      <c r="E39" s="87"/>
      <c r="F39" s="86">
        <v>0</v>
      </c>
      <c r="G39" s="85" t="s">
        <v>133</v>
      </c>
      <c r="H39" s="87"/>
    </row>
    <row r="40" s="22" customFormat="1" ht="12" spans="1:8">
      <c r="A40" s="87"/>
      <c r="B40" s="86"/>
      <c r="C40" s="85"/>
      <c r="D40" s="97"/>
      <c r="E40" s="87"/>
      <c r="F40" s="93"/>
      <c r="G40" s="85" t="s">
        <v>134</v>
      </c>
      <c r="H40" s="87"/>
    </row>
    <row r="41" ht="12" spans="1:8">
      <c r="A41" s="87"/>
      <c r="B41" s="86"/>
      <c r="C41" s="85"/>
      <c r="D41" s="89"/>
      <c r="E41" s="98"/>
      <c r="F41" s="89"/>
      <c r="G41" s="88" t="s">
        <v>135</v>
      </c>
      <c r="H41" s="98"/>
    </row>
    <row r="42" ht="12" spans="1:8">
      <c r="A42" s="87"/>
      <c r="B42" s="86"/>
      <c r="C42" s="85"/>
      <c r="D42" s="89"/>
      <c r="E42" s="98"/>
      <c r="F42" s="89"/>
      <c r="G42" s="88" t="s">
        <v>136</v>
      </c>
      <c r="H42" s="98"/>
    </row>
    <row r="43" ht="12" spans="1:8">
      <c r="A43" s="87"/>
      <c r="B43" s="86"/>
      <c r="C43" s="85"/>
      <c r="D43" s="89"/>
      <c r="E43" s="98"/>
      <c r="F43" s="89"/>
      <c r="G43" s="88" t="s">
        <v>137</v>
      </c>
      <c r="H43" s="98"/>
    </row>
    <row r="44" ht="12" spans="1:8">
      <c r="A44" s="87"/>
      <c r="B44" s="86"/>
      <c r="C44" s="85"/>
      <c r="D44" s="89">
        <f>SUM(D37,D38,D39)</f>
        <v>0</v>
      </c>
      <c r="E44" s="98"/>
      <c r="F44" s="99"/>
      <c r="G44" s="88" t="s">
        <v>138</v>
      </c>
      <c r="H44" s="98"/>
    </row>
    <row r="45" ht="12" spans="1:8">
      <c r="A45" s="87"/>
      <c r="B45" s="86"/>
      <c r="C45" s="100"/>
      <c r="D45" s="98"/>
      <c r="E45" s="98"/>
      <c r="F45" s="98"/>
      <c r="G45" s="88" t="s">
        <v>139</v>
      </c>
      <c r="H45" s="98"/>
    </row>
    <row r="46" ht="12" spans="1:8">
      <c r="A46" s="87"/>
      <c r="B46" s="86"/>
      <c r="C46" s="100"/>
      <c r="D46" s="98"/>
      <c r="E46" s="98"/>
      <c r="F46" s="98"/>
      <c r="G46" s="88" t="s">
        <v>140</v>
      </c>
      <c r="H46" s="98"/>
    </row>
    <row r="47" ht="12" hidden="1" spans="1:8">
      <c r="A47" s="87"/>
      <c r="B47" s="86"/>
      <c r="C47" s="100"/>
      <c r="D47" s="98"/>
      <c r="E47" s="98"/>
      <c r="F47" s="98"/>
      <c r="G47" s="87"/>
      <c r="H47" s="98"/>
    </row>
    <row r="48" ht="12" spans="1:8">
      <c r="A48" s="84" t="s">
        <v>141</v>
      </c>
      <c r="B48" s="89">
        <v>835.34</v>
      </c>
      <c r="C48" s="101" t="s">
        <v>142</v>
      </c>
      <c r="D48" s="98"/>
      <c r="E48" s="84" t="s">
        <v>142</v>
      </c>
      <c r="F48" s="93">
        <f>SUM(F6,F24)</f>
        <v>835.34</v>
      </c>
      <c r="G48" s="84" t="s">
        <v>142</v>
      </c>
      <c r="H48" s="98">
        <f>H6</f>
        <v>226.16</v>
      </c>
    </row>
    <row r="49" ht="12" spans="1:8">
      <c r="A49" s="85" t="s">
        <v>143</v>
      </c>
      <c r="B49" s="86">
        <v>0</v>
      </c>
      <c r="C49" s="102" t="s">
        <v>144</v>
      </c>
      <c r="D49" s="98"/>
      <c r="E49" s="91"/>
      <c r="F49" s="98"/>
      <c r="G49" s="87"/>
      <c r="H49" s="98"/>
    </row>
    <row r="50" ht="12" hidden="1" spans="1:8">
      <c r="A50" s="85"/>
      <c r="B50" s="86"/>
      <c r="C50" s="102"/>
      <c r="D50" s="98"/>
      <c r="E50" s="91"/>
      <c r="F50" s="98"/>
      <c r="G50" s="87"/>
      <c r="H50" s="98"/>
    </row>
    <row r="51" ht="12" spans="1:8">
      <c r="A51" s="85" t="s">
        <v>145</v>
      </c>
      <c r="B51" s="86">
        <v>0</v>
      </c>
      <c r="C51" s="103"/>
      <c r="D51" s="98"/>
      <c r="E51" s="87"/>
      <c r="F51" s="98"/>
      <c r="G51" s="87"/>
      <c r="H51" s="98"/>
    </row>
    <row r="52" spans="1:8">
      <c r="A52" s="104" t="s">
        <v>146</v>
      </c>
      <c r="B52" s="105">
        <v>0</v>
      </c>
      <c r="C52" s="106"/>
      <c r="D52" s="98"/>
      <c r="E52" s="98"/>
      <c r="F52" s="98"/>
      <c r="G52" s="98"/>
      <c r="H52" s="98"/>
    </row>
    <row r="53" spans="1:8">
      <c r="A53" s="104" t="s">
        <v>147</v>
      </c>
      <c r="B53" s="105">
        <v>0</v>
      </c>
      <c r="C53" s="106"/>
      <c r="D53" s="98"/>
      <c r="E53" s="98"/>
      <c r="F53" s="98"/>
      <c r="G53" s="98"/>
      <c r="H53" s="98"/>
    </row>
    <row r="54" spans="1:8">
      <c r="A54" s="98"/>
      <c r="B54" s="89"/>
      <c r="C54" s="106"/>
      <c r="D54" s="98"/>
      <c r="E54" s="98"/>
      <c r="F54" s="98"/>
      <c r="G54" s="98"/>
      <c r="H54" s="98"/>
    </row>
    <row r="55" spans="1:8">
      <c r="A55" s="107" t="s">
        <v>148</v>
      </c>
      <c r="B55" s="89">
        <v>835.34</v>
      </c>
      <c r="C55" s="108" t="s">
        <v>149</v>
      </c>
      <c r="D55" s="98"/>
      <c r="E55" s="107" t="s">
        <v>149</v>
      </c>
      <c r="F55" s="105">
        <f>SUM(F48,F38,F39)</f>
        <v>835.34</v>
      </c>
      <c r="G55" s="107" t="s">
        <v>149</v>
      </c>
      <c r="H55" s="98">
        <f>H6</f>
        <v>226.16</v>
      </c>
    </row>
  </sheetData>
  <mergeCells count="3">
    <mergeCell ref="A3:B3"/>
    <mergeCell ref="A4:B4"/>
    <mergeCell ref="C4:H4"/>
  </mergeCells>
  <printOptions horizontalCentered="1"/>
  <pageMargins left="0.669444444444445" right="0.509027777777778" top="0.669444444444445" bottom="0.388888888888889" header="0" footer="0"/>
  <pageSetup paperSize="9" scale="80" orientation="landscape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showGridLines="0" showZeros="0" workbookViewId="0">
      <selection activeCell="I24" sqref="I24"/>
    </sheetView>
  </sheetViews>
  <sheetFormatPr defaultColWidth="6.875" defaultRowHeight="11.25" outlineLevelCol="6"/>
  <cols>
    <col min="1" max="1" width="16" style="23" customWidth="1"/>
    <col min="2" max="2" width="27.5" style="23" customWidth="1"/>
    <col min="3" max="6" width="16" style="23" customWidth="1"/>
    <col min="7" max="7" width="19.125" style="23" customWidth="1"/>
    <col min="8" max="16384" width="6.875" style="23"/>
  </cols>
  <sheetData>
    <row r="1" ht="17.1" customHeight="1" spans="1:7">
      <c r="A1" s="21" t="s">
        <v>183</v>
      </c>
      <c r="G1" s="21" t="s">
        <v>184</v>
      </c>
    </row>
    <row r="2" s="68" customFormat="1" ht="22.5" spans="1:7">
      <c r="A2" s="24" t="s">
        <v>17</v>
      </c>
      <c r="B2" s="24"/>
      <c r="C2" s="24"/>
      <c r="D2" s="24"/>
      <c r="E2" s="24"/>
      <c r="F2" s="24"/>
      <c r="G2" s="24"/>
    </row>
    <row r="3" s="21" customFormat="1" ht="21.95" customHeight="1" spans="7:7">
      <c r="G3" s="26" t="s">
        <v>36</v>
      </c>
    </row>
    <row r="4" s="21" customFormat="1" ht="21.95" customHeight="1" spans="1:7">
      <c r="A4" s="27" t="s">
        <v>185</v>
      </c>
      <c r="B4" s="27" t="s">
        <v>186</v>
      </c>
      <c r="C4" s="27" t="s">
        <v>154</v>
      </c>
      <c r="D4" s="28" t="s">
        <v>187</v>
      </c>
      <c r="E4" s="28" t="s">
        <v>188</v>
      </c>
      <c r="F4" s="28" t="s">
        <v>189</v>
      </c>
      <c r="G4" s="27" t="s">
        <v>190</v>
      </c>
    </row>
    <row r="5" s="21" customFormat="1" ht="21.95" customHeight="1" spans="1:7">
      <c r="A5" s="2" t="s">
        <v>191</v>
      </c>
      <c r="B5" s="2" t="s">
        <v>191</v>
      </c>
      <c r="C5" s="2">
        <v>1</v>
      </c>
      <c r="D5" s="2">
        <v>2</v>
      </c>
      <c r="E5" s="2">
        <v>3</v>
      </c>
      <c r="F5" s="2">
        <v>4</v>
      </c>
      <c r="G5" s="2" t="s">
        <v>192</v>
      </c>
    </row>
    <row r="6" s="21" customFormat="1" ht="21.95" customHeight="1" spans="1:7">
      <c r="A6" s="53"/>
      <c r="B6" s="53" t="s">
        <v>193</v>
      </c>
      <c r="C6" s="69">
        <v>835.34</v>
      </c>
      <c r="D6" s="69">
        <v>738.84</v>
      </c>
      <c r="E6" s="35">
        <v>25.25</v>
      </c>
      <c r="F6" s="35">
        <v>71</v>
      </c>
      <c r="G6" s="70"/>
    </row>
    <row r="7" s="21" customFormat="1" ht="21.95" customHeight="1" spans="1:7">
      <c r="A7" s="54">
        <v>213</v>
      </c>
      <c r="B7" s="55" t="s">
        <v>194</v>
      </c>
      <c r="C7" s="71">
        <f t="shared" ref="C7:F7" si="0">C8</f>
        <v>835.34</v>
      </c>
      <c r="D7" s="71">
        <f t="shared" si="0"/>
        <v>738.84</v>
      </c>
      <c r="E7" s="72">
        <f t="shared" si="0"/>
        <v>25.5</v>
      </c>
      <c r="F7" s="72">
        <f t="shared" si="0"/>
        <v>71</v>
      </c>
      <c r="G7" s="43"/>
    </row>
    <row r="8" s="21" customFormat="1" ht="21.95" customHeight="1" spans="1:7">
      <c r="A8" s="54" t="s">
        <v>195</v>
      </c>
      <c r="B8" s="55" t="s">
        <v>196</v>
      </c>
      <c r="C8" s="69">
        <f>SUM(C9:C18)</f>
        <v>835.34</v>
      </c>
      <c r="D8" s="69">
        <f t="shared" ref="D8:F8" si="1">SUM(D9:D18)</f>
        <v>738.84</v>
      </c>
      <c r="E8" s="69">
        <f t="shared" si="1"/>
        <v>25.5</v>
      </c>
      <c r="F8" s="69">
        <f t="shared" si="1"/>
        <v>71</v>
      </c>
      <c r="G8" s="43"/>
    </row>
    <row r="9" s="21" customFormat="1" ht="21.95" customHeight="1" spans="1:7">
      <c r="A9" s="56" t="s">
        <v>197</v>
      </c>
      <c r="B9" s="57" t="s">
        <v>198</v>
      </c>
      <c r="C9" s="58">
        <f t="shared" ref="C9:C18" si="2">SUM(D9:F9)</f>
        <v>161.16</v>
      </c>
      <c r="D9" s="58">
        <v>153.96</v>
      </c>
      <c r="E9" s="33">
        <v>7.2</v>
      </c>
      <c r="F9" s="33"/>
      <c r="G9" s="73" t="s">
        <v>164</v>
      </c>
    </row>
    <row r="10" s="21" customFormat="1" ht="21.95" customHeight="1" spans="1:7">
      <c r="A10" s="14" t="s">
        <v>199</v>
      </c>
      <c r="B10" s="57" t="s">
        <v>200</v>
      </c>
      <c r="C10" s="58">
        <f t="shared" si="2"/>
        <v>218.24</v>
      </c>
      <c r="D10" s="58">
        <v>208.94</v>
      </c>
      <c r="E10" s="33">
        <v>6.3</v>
      </c>
      <c r="F10" s="33">
        <v>3</v>
      </c>
      <c r="G10" s="73" t="s">
        <v>166</v>
      </c>
    </row>
    <row r="11" s="21" customFormat="1" ht="21.95" customHeight="1" spans="1:7">
      <c r="A11" s="14" t="s">
        <v>201</v>
      </c>
      <c r="B11" s="57" t="s">
        <v>202</v>
      </c>
      <c r="C11" s="58">
        <f t="shared" si="2"/>
        <v>81.11</v>
      </c>
      <c r="D11" s="58">
        <v>78.71</v>
      </c>
      <c r="E11" s="33">
        <v>2.4</v>
      </c>
      <c r="F11" s="33"/>
      <c r="G11" s="73" t="s">
        <v>203</v>
      </c>
    </row>
    <row r="12" s="21" customFormat="1" ht="21.95" customHeight="1" spans="1:7">
      <c r="A12" s="14" t="s">
        <v>201</v>
      </c>
      <c r="B12" s="57" t="s">
        <v>202</v>
      </c>
      <c r="C12" s="58">
        <f t="shared" si="2"/>
        <v>46.7</v>
      </c>
      <c r="D12" s="58">
        <v>45.2</v>
      </c>
      <c r="E12" s="33">
        <v>1.5</v>
      </c>
      <c r="F12" s="33"/>
      <c r="G12" s="73" t="s">
        <v>204</v>
      </c>
    </row>
    <row r="13" s="21" customFormat="1" ht="21.95" customHeight="1" spans="1:7">
      <c r="A13" s="14" t="s">
        <v>205</v>
      </c>
      <c r="B13" s="57" t="s">
        <v>206</v>
      </c>
      <c r="C13" s="58">
        <f t="shared" si="2"/>
        <v>34.08</v>
      </c>
      <c r="D13" s="58">
        <v>30.18</v>
      </c>
      <c r="E13" s="33">
        <v>0.9</v>
      </c>
      <c r="F13" s="33">
        <v>3</v>
      </c>
      <c r="G13" s="73" t="s">
        <v>207</v>
      </c>
    </row>
    <row r="14" s="21" customFormat="1" ht="21.95" customHeight="1" spans="1:7">
      <c r="A14" s="14" t="s">
        <v>205</v>
      </c>
      <c r="B14" s="57" t="s">
        <v>206</v>
      </c>
      <c r="C14" s="58">
        <f t="shared" si="2"/>
        <v>69.1</v>
      </c>
      <c r="D14" s="58">
        <v>67</v>
      </c>
      <c r="E14" s="33">
        <v>2.1</v>
      </c>
      <c r="F14" s="33"/>
      <c r="G14" s="73" t="s">
        <v>172</v>
      </c>
    </row>
    <row r="15" s="21" customFormat="1" ht="21.95" customHeight="1" spans="1:7">
      <c r="A15" s="14" t="s">
        <v>205</v>
      </c>
      <c r="B15" s="57" t="s">
        <v>206</v>
      </c>
      <c r="C15" s="58">
        <f t="shared" si="2"/>
        <v>40.73</v>
      </c>
      <c r="D15" s="58">
        <v>39.53</v>
      </c>
      <c r="E15" s="33">
        <v>1.2</v>
      </c>
      <c r="F15" s="33"/>
      <c r="G15" s="73" t="s">
        <v>208</v>
      </c>
    </row>
    <row r="16" s="21" customFormat="1" ht="21.95" customHeight="1" spans="1:7">
      <c r="A16" s="14" t="s">
        <v>209</v>
      </c>
      <c r="B16" s="57" t="s">
        <v>210</v>
      </c>
      <c r="C16" s="58">
        <f t="shared" si="2"/>
        <v>95.46</v>
      </c>
      <c r="D16" s="58">
        <v>92.46</v>
      </c>
      <c r="E16" s="33">
        <v>3</v>
      </c>
      <c r="F16" s="33"/>
      <c r="G16" s="73" t="s">
        <v>211</v>
      </c>
    </row>
    <row r="17" s="21" customFormat="1" ht="21.95" customHeight="1" spans="1:7">
      <c r="A17" s="14" t="s">
        <v>209</v>
      </c>
      <c r="B17" s="57" t="s">
        <v>212</v>
      </c>
      <c r="C17" s="58">
        <f t="shared" si="2"/>
        <v>65</v>
      </c>
      <c r="D17" s="58"/>
      <c r="E17" s="33"/>
      <c r="F17" s="33">
        <v>65</v>
      </c>
      <c r="G17" s="73" t="s">
        <v>164</v>
      </c>
    </row>
    <row r="18" s="21" customFormat="1" ht="21.95" customHeight="1" spans="1:7">
      <c r="A18" s="14" t="s">
        <v>213</v>
      </c>
      <c r="B18" s="57" t="s">
        <v>214</v>
      </c>
      <c r="C18" s="58">
        <f t="shared" si="2"/>
        <v>23.76</v>
      </c>
      <c r="D18" s="58">
        <v>22.86</v>
      </c>
      <c r="E18" s="33">
        <v>0.9</v>
      </c>
      <c r="F18" s="33"/>
      <c r="G18" s="73" t="s">
        <v>177</v>
      </c>
    </row>
    <row r="19" s="22" customFormat="1" ht="12"/>
    <row r="20" s="22" customFormat="1" ht="12"/>
    <row r="21" s="22" customFormat="1" ht="12"/>
    <row r="22" s="22" customFormat="1" ht="12"/>
    <row r="23" s="22" customFormat="1" ht="12"/>
    <row r="24" s="22" customFormat="1" ht="12"/>
    <row r="25" s="22" customFormat="1" ht="12"/>
    <row r="26" s="22" customFormat="1" ht="12"/>
    <row r="27" s="22" customFormat="1" ht="12"/>
    <row r="28" s="22" customFormat="1" ht="12"/>
    <row r="29" s="22" customFormat="1" ht="12"/>
    <row r="30" s="22" customFormat="1" ht="12"/>
    <row r="31" s="22" customFormat="1" ht="12"/>
    <row r="32" s="22" customFormat="1" ht="12"/>
    <row r="33" s="22" customFormat="1" ht="12"/>
    <row r="34" s="22" customFormat="1" ht="12"/>
    <row r="35" s="22" customFormat="1" ht="12"/>
    <row r="36" s="22" customFormat="1" ht="12"/>
    <row r="37" s="22" customFormat="1" ht="12"/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A26" sqref="A26:B26"/>
    </sheetView>
  </sheetViews>
  <sheetFormatPr defaultColWidth="9" defaultRowHeight="13.5" outlineLevelCol="6"/>
  <cols>
    <col min="1" max="1" width="13" customWidth="1"/>
    <col min="2" max="2" width="19.5" customWidth="1"/>
    <col min="3" max="3" width="9.75" customWidth="1"/>
    <col min="4" max="4" width="12.5" customWidth="1"/>
    <col min="5" max="5" width="12.25" customWidth="1"/>
    <col min="6" max="6" width="16.75" customWidth="1"/>
    <col min="7" max="7" width="11" customWidth="1"/>
  </cols>
  <sheetData>
    <row r="1" spans="1:1">
      <c r="A1" t="s">
        <v>215</v>
      </c>
    </row>
    <row r="2" ht="54.75" customHeight="1" spans="1:7">
      <c r="A2" s="1" t="s">
        <v>19</v>
      </c>
      <c r="B2" s="1"/>
      <c r="C2" s="1"/>
      <c r="D2" s="1"/>
      <c r="E2" s="1"/>
      <c r="F2" s="1"/>
      <c r="G2" s="1"/>
    </row>
    <row r="3" ht="25.5" customHeight="1" spans="1:7">
      <c r="A3" s="41"/>
      <c r="B3" s="41"/>
      <c r="C3" s="41"/>
      <c r="D3" s="41"/>
      <c r="E3" s="41"/>
      <c r="F3" s="41"/>
      <c r="G3" s="41" t="s">
        <v>36</v>
      </c>
    </row>
    <row r="4" ht="21.95" customHeight="1" spans="1:7">
      <c r="A4" s="13" t="s">
        <v>216</v>
      </c>
      <c r="B4" s="13" t="s">
        <v>217</v>
      </c>
      <c r="C4" s="13" t="s">
        <v>154</v>
      </c>
      <c r="D4" s="13" t="s">
        <v>187</v>
      </c>
      <c r="E4" s="13" t="s">
        <v>188</v>
      </c>
      <c r="F4" s="13" t="s">
        <v>189</v>
      </c>
      <c r="G4" s="13" t="s">
        <v>190</v>
      </c>
    </row>
    <row r="5" ht="21.95" customHeight="1" spans="1:7">
      <c r="A5" s="13" t="s">
        <v>191</v>
      </c>
      <c r="B5" s="13" t="s">
        <v>191</v>
      </c>
      <c r="C5" s="13">
        <v>1</v>
      </c>
      <c r="D5" s="13">
        <v>2</v>
      </c>
      <c r="E5" s="13">
        <v>3</v>
      </c>
      <c r="F5" s="13">
        <v>4</v>
      </c>
      <c r="G5" s="13" t="s">
        <v>191</v>
      </c>
    </row>
    <row r="6" ht="21.95" customHeight="1" spans="1:7">
      <c r="A6" s="16"/>
      <c r="B6" s="60" t="s">
        <v>218</v>
      </c>
      <c r="C6" s="61">
        <f>SUM(D6:F6)</f>
        <v>835.34</v>
      </c>
      <c r="D6" s="61">
        <f t="shared" ref="D6:F6" si="0">D7+D13+D26</f>
        <v>738.84</v>
      </c>
      <c r="E6" s="61">
        <f t="shared" si="0"/>
        <v>25.5</v>
      </c>
      <c r="F6" s="61">
        <f t="shared" si="0"/>
        <v>71</v>
      </c>
      <c r="G6" s="16"/>
    </row>
    <row r="7" ht="21.95" customHeight="1" spans="1:7">
      <c r="A7" s="46">
        <v>301</v>
      </c>
      <c r="B7" s="47" t="s">
        <v>219</v>
      </c>
      <c r="C7" s="62">
        <f>SUM(C8:C12)</f>
        <v>731.1</v>
      </c>
      <c r="D7" s="62">
        <f>SUM(D8:D12)</f>
        <v>731.1</v>
      </c>
      <c r="E7" s="13"/>
      <c r="F7" s="13"/>
      <c r="G7" s="13"/>
    </row>
    <row r="8" ht="21.95" customHeight="1" spans="1:7">
      <c r="A8" s="18" t="s">
        <v>220</v>
      </c>
      <c r="B8" s="18" t="s">
        <v>221</v>
      </c>
      <c r="C8" s="49">
        <f>SUM(D8:F8)</f>
        <v>372.63</v>
      </c>
      <c r="D8" s="33">
        <v>372.63</v>
      </c>
      <c r="E8" s="16"/>
      <c r="F8" s="16"/>
      <c r="G8" s="16"/>
    </row>
    <row r="9" ht="21.95" customHeight="1" spans="1:7">
      <c r="A9" s="18" t="s">
        <v>222</v>
      </c>
      <c r="B9" s="18" t="s">
        <v>223</v>
      </c>
      <c r="C9" s="49">
        <f>SUM(D9:F9)</f>
        <v>52.75</v>
      </c>
      <c r="D9" s="33">
        <v>52.75</v>
      </c>
      <c r="E9" s="16"/>
      <c r="F9" s="16"/>
      <c r="G9" s="16"/>
    </row>
    <row r="10" ht="21.95" customHeight="1" spans="1:7">
      <c r="A10" s="18" t="s">
        <v>224</v>
      </c>
      <c r="B10" s="18" t="s">
        <v>225</v>
      </c>
      <c r="C10" s="49">
        <f>SUM(D10:F10)</f>
        <v>182.63</v>
      </c>
      <c r="D10" s="33">
        <v>182.63</v>
      </c>
      <c r="E10" s="16"/>
      <c r="F10" s="16"/>
      <c r="G10" s="16"/>
    </row>
    <row r="11" ht="27" customHeight="1" spans="1:7">
      <c r="A11" s="18" t="s">
        <v>226</v>
      </c>
      <c r="B11" s="18" t="s">
        <v>227</v>
      </c>
      <c r="C11" s="49">
        <f>SUM(D11:F11)</f>
        <v>118.48</v>
      </c>
      <c r="D11" s="33">
        <v>118.48</v>
      </c>
      <c r="E11" s="16"/>
      <c r="F11" s="16"/>
      <c r="G11" s="16"/>
    </row>
    <row r="12" ht="30" customHeight="1" spans="1:7">
      <c r="A12" s="18" t="s">
        <v>228</v>
      </c>
      <c r="B12" s="18" t="s">
        <v>229</v>
      </c>
      <c r="C12" s="49">
        <f>SUM(D12:F12)</f>
        <v>4.61</v>
      </c>
      <c r="D12" s="33">
        <v>4.61</v>
      </c>
      <c r="E12" s="16"/>
      <c r="F12" s="16"/>
      <c r="G12" s="16"/>
    </row>
    <row r="13" s="59" customFormat="1" ht="30" customHeight="1" spans="1:7">
      <c r="A13" s="34" t="s">
        <v>230</v>
      </c>
      <c r="B13" s="34" t="s">
        <v>231</v>
      </c>
      <c r="C13" s="63">
        <f t="shared" ref="C13:F13" si="1">SUM(C14:C25)</f>
        <v>96.5</v>
      </c>
      <c r="D13" s="35"/>
      <c r="E13" s="63">
        <f t="shared" si="1"/>
        <v>25.5</v>
      </c>
      <c r="F13" s="63">
        <f t="shared" si="1"/>
        <v>71</v>
      </c>
      <c r="G13" s="64"/>
    </row>
    <row r="14" ht="21.95" customHeight="1" spans="1:7">
      <c r="A14" s="18" t="s">
        <v>232</v>
      </c>
      <c r="B14" s="18" t="s">
        <v>233</v>
      </c>
      <c r="C14" s="49">
        <f t="shared" ref="C14:C25" si="2">SUM(D14:F14)</f>
        <v>9</v>
      </c>
      <c r="D14" s="33"/>
      <c r="E14" s="33">
        <v>6</v>
      </c>
      <c r="F14" s="65">
        <v>3</v>
      </c>
      <c r="G14" s="16"/>
    </row>
    <row r="15" ht="21.95" customHeight="1" spans="1:7">
      <c r="A15" s="18" t="s">
        <v>234</v>
      </c>
      <c r="B15" s="18" t="s">
        <v>235</v>
      </c>
      <c r="C15" s="49">
        <f t="shared" si="2"/>
        <v>2.24</v>
      </c>
      <c r="D15" s="33"/>
      <c r="E15" s="33">
        <v>2.24</v>
      </c>
      <c r="F15" s="65"/>
      <c r="G15" s="16"/>
    </row>
    <row r="16" ht="21.95" customHeight="1" spans="1:7">
      <c r="A16" s="18" t="s">
        <v>236</v>
      </c>
      <c r="B16" s="18" t="s">
        <v>237</v>
      </c>
      <c r="C16" s="49">
        <f t="shared" si="2"/>
        <v>0.6</v>
      </c>
      <c r="D16" s="33"/>
      <c r="E16" s="33">
        <v>0.6</v>
      </c>
      <c r="F16" s="16"/>
      <c r="G16" s="16"/>
    </row>
    <row r="17" ht="21.95" customHeight="1" spans="1:7">
      <c r="A17" s="18" t="s">
        <v>238</v>
      </c>
      <c r="B17" s="18" t="s">
        <v>239</v>
      </c>
      <c r="C17" s="49">
        <f t="shared" si="2"/>
        <v>2</v>
      </c>
      <c r="D17" s="33"/>
      <c r="E17" s="33">
        <v>2</v>
      </c>
      <c r="F17" s="16"/>
      <c r="G17" s="16"/>
    </row>
    <row r="18" ht="21.95" customHeight="1" spans="1:7">
      <c r="A18" s="18" t="s">
        <v>240</v>
      </c>
      <c r="B18" s="18" t="s">
        <v>241</v>
      </c>
      <c r="C18" s="49">
        <f t="shared" si="2"/>
        <v>1</v>
      </c>
      <c r="D18" s="33"/>
      <c r="E18" s="33">
        <v>1</v>
      </c>
      <c r="F18" s="16"/>
      <c r="G18" s="16"/>
    </row>
    <row r="19" ht="21.95" customHeight="1" spans="1:7">
      <c r="A19" s="18" t="s">
        <v>242</v>
      </c>
      <c r="B19" s="18" t="s">
        <v>243</v>
      </c>
      <c r="C19" s="49">
        <f t="shared" si="2"/>
        <v>5.5</v>
      </c>
      <c r="D19" s="33"/>
      <c r="E19" s="33">
        <v>5.5</v>
      </c>
      <c r="F19" s="16"/>
      <c r="G19" s="16"/>
    </row>
    <row r="20" ht="21.95" customHeight="1" spans="1:7">
      <c r="A20" s="18" t="s">
        <v>244</v>
      </c>
      <c r="B20" s="18" t="s">
        <v>245</v>
      </c>
      <c r="C20" s="49">
        <f t="shared" si="2"/>
        <v>65</v>
      </c>
      <c r="D20" s="33"/>
      <c r="E20" s="33"/>
      <c r="F20" s="65">
        <v>65</v>
      </c>
      <c r="G20" s="16"/>
    </row>
    <row r="21" ht="21.95" customHeight="1" spans="1:7">
      <c r="A21" s="18" t="s">
        <v>246</v>
      </c>
      <c r="B21" s="18" t="s">
        <v>247</v>
      </c>
      <c r="C21" s="49">
        <f t="shared" si="2"/>
        <v>0.8</v>
      </c>
      <c r="D21" s="33"/>
      <c r="E21" s="33">
        <v>0.8</v>
      </c>
      <c r="F21" s="16"/>
      <c r="G21" s="16"/>
    </row>
    <row r="22" ht="21.95" customHeight="1" spans="1:7">
      <c r="A22" s="18" t="s">
        <v>248</v>
      </c>
      <c r="B22" s="18" t="s">
        <v>249</v>
      </c>
      <c r="C22" s="49">
        <f t="shared" si="2"/>
        <v>2</v>
      </c>
      <c r="D22" s="33"/>
      <c r="E22" s="33">
        <v>2</v>
      </c>
      <c r="F22" s="16"/>
      <c r="G22" s="16"/>
    </row>
    <row r="23" ht="21.95" customHeight="1" spans="1:7">
      <c r="A23" s="18" t="s">
        <v>250</v>
      </c>
      <c r="B23" s="18" t="s">
        <v>251</v>
      </c>
      <c r="C23" s="49">
        <f t="shared" si="2"/>
        <v>1.68</v>
      </c>
      <c r="D23" s="16"/>
      <c r="E23" s="33">
        <v>1.68</v>
      </c>
      <c r="F23" s="16"/>
      <c r="G23" s="16"/>
    </row>
    <row r="24" ht="21.95" customHeight="1" spans="1:7">
      <c r="A24" s="18" t="s">
        <v>252</v>
      </c>
      <c r="B24" s="18" t="s">
        <v>253</v>
      </c>
      <c r="C24" s="49">
        <f t="shared" si="2"/>
        <v>3.8</v>
      </c>
      <c r="D24" s="16"/>
      <c r="E24" s="33">
        <v>0.8</v>
      </c>
      <c r="F24" s="65">
        <v>3</v>
      </c>
      <c r="G24" s="16"/>
    </row>
    <row r="25" ht="21.95" customHeight="1" spans="1:7">
      <c r="A25" s="18" t="s">
        <v>254</v>
      </c>
      <c r="B25" s="18" t="s">
        <v>255</v>
      </c>
      <c r="C25" s="49">
        <f t="shared" si="2"/>
        <v>2.88</v>
      </c>
      <c r="D25" s="16"/>
      <c r="E25" s="33">
        <v>2.88</v>
      </c>
      <c r="F25" s="16"/>
      <c r="G25" s="16"/>
    </row>
    <row r="26" s="59" customFormat="1" ht="21.95" customHeight="1" spans="1:7">
      <c r="A26" s="34" t="s">
        <v>256</v>
      </c>
      <c r="B26" s="34" t="s">
        <v>257</v>
      </c>
      <c r="C26" s="63">
        <f>C27</f>
        <v>7.74</v>
      </c>
      <c r="D26" s="63">
        <f>D27</f>
        <v>7.74</v>
      </c>
      <c r="E26" s="35"/>
      <c r="F26" s="66"/>
      <c r="G26" s="64"/>
    </row>
    <row r="27" ht="21.95" customHeight="1" spans="1:7">
      <c r="A27" s="18" t="s">
        <v>258</v>
      </c>
      <c r="B27" s="18" t="s">
        <v>259</v>
      </c>
      <c r="C27" s="49">
        <f>SUM(D27:F27)</f>
        <v>7.74</v>
      </c>
      <c r="D27" s="33">
        <v>7.74</v>
      </c>
      <c r="E27" s="16"/>
      <c r="F27" s="67"/>
      <c r="G27" s="16"/>
    </row>
  </sheetData>
  <mergeCells count="1">
    <mergeCell ref="A2:G2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F23" sqref="F23"/>
    </sheetView>
  </sheetViews>
  <sheetFormatPr defaultColWidth="9" defaultRowHeight="13.5" outlineLevelCol="5"/>
  <cols>
    <col min="1" max="1" width="13.875" customWidth="1"/>
    <col min="2" max="2" width="21.875" customWidth="1"/>
    <col min="3" max="3" width="10.5" customWidth="1"/>
    <col min="4" max="4" width="14.25" customWidth="1"/>
    <col min="5" max="5" width="14.125" customWidth="1"/>
    <col min="6" max="6" width="11" customWidth="1"/>
  </cols>
  <sheetData>
    <row r="1" spans="1:1">
      <c r="A1" t="s">
        <v>260</v>
      </c>
    </row>
    <row r="2" s="40" customFormat="1" ht="60" customHeight="1" spans="1:6">
      <c r="A2" s="36" t="s">
        <v>21</v>
      </c>
      <c r="B2" s="36"/>
      <c r="C2" s="36"/>
      <c r="D2" s="36"/>
      <c r="E2" s="36"/>
      <c r="F2" s="36"/>
    </row>
    <row r="3" spans="1:6">
      <c r="A3" s="52"/>
      <c r="B3" s="52"/>
      <c r="C3" s="52"/>
      <c r="D3" s="52"/>
      <c r="E3" s="52"/>
      <c r="F3" s="52" t="s">
        <v>36</v>
      </c>
    </row>
    <row r="4" ht="21.95" customHeight="1" spans="1:6">
      <c r="A4" s="28" t="s">
        <v>185</v>
      </c>
      <c r="B4" s="28" t="s">
        <v>186</v>
      </c>
      <c r="C4" s="28" t="s">
        <v>154</v>
      </c>
      <c r="D4" s="28" t="s">
        <v>187</v>
      </c>
      <c r="E4" s="28" t="s">
        <v>188</v>
      </c>
      <c r="F4" s="28" t="s">
        <v>190</v>
      </c>
    </row>
    <row r="5" ht="21.95" customHeight="1" spans="1:6">
      <c r="A5" s="28" t="s">
        <v>191</v>
      </c>
      <c r="B5" s="28" t="s">
        <v>191</v>
      </c>
      <c r="C5" s="28">
        <v>1</v>
      </c>
      <c r="D5" s="28">
        <v>2</v>
      </c>
      <c r="E5" s="28">
        <v>3</v>
      </c>
      <c r="F5" s="28" t="s">
        <v>191</v>
      </c>
    </row>
    <row r="6" ht="21.95" customHeight="1" spans="1:6">
      <c r="A6" s="53"/>
      <c r="B6" s="53" t="s">
        <v>193</v>
      </c>
      <c r="C6" s="48">
        <v>764.34</v>
      </c>
      <c r="D6" s="48">
        <v>738.84</v>
      </c>
      <c r="E6" s="48">
        <v>25.5</v>
      </c>
      <c r="F6" s="28"/>
    </row>
    <row r="7" ht="21.95" customHeight="1" spans="1:6">
      <c r="A7" s="54">
        <v>213</v>
      </c>
      <c r="B7" s="55" t="s">
        <v>194</v>
      </c>
      <c r="C7" s="48">
        <f>C8</f>
        <v>764.34</v>
      </c>
      <c r="D7" s="48">
        <f>D8</f>
        <v>738.84</v>
      </c>
      <c r="E7" s="48">
        <f>E8</f>
        <v>25.5</v>
      </c>
      <c r="F7" s="28"/>
    </row>
    <row r="8" ht="21.95" customHeight="1" spans="1:6">
      <c r="A8" s="54" t="s">
        <v>195</v>
      </c>
      <c r="B8" s="55" t="s">
        <v>196</v>
      </c>
      <c r="C8" s="48">
        <f>D8+E8</f>
        <v>764.34</v>
      </c>
      <c r="D8" s="48">
        <f>SUM(D9:D17)</f>
        <v>738.84</v>
      </c>
      <c r="E8" s="48">
        <f>SUM(E9:E17)</f>
        <v>25.5</v>
      </c>
      <c r="F8" s="28"/>
    </row>
    <row r="9" ht="21.95" customHeight="1" spans="1:6">
      <c r="A9" s="56" t="s">
        <v>197</v>
      </c>
      <c r="B9" s="57" t="s">
        <v>261</v>
      </c>
      <c r="C9" s="58">
        <f t="shared" ref="C9:C17" si="0">SUM(D9:E9)</f>
        <v>161.16</v>
      </c>
      <c r="D9" s="58">
        <v>153.96</v>
      </c>
      <c r="E9" s="33">
        <v>7.2</v>
      </c>
      <c r="F9" s="28"/>
    </row>
    <row r="10" ht="21.95" customHeight="1" spans="1:6">
      <c r="A10" s="14" t="s">
        <v>199</v>
      </c>
      <c r="B10" s="57" t="s">
        <v>262</v>
      </c>
      <c r="C10" s="58">
        <f t="shared" si="0"/>
        <v>215.24</v>
      </c>
      <c r="D10" s="58">
        <v>208.94</v>
      </c>
      <c r="E10" s="33">
        <v>6.3</v>
      </c>
      <c r="F10" s="28"/>
    </row>
    <row r="11" ht="21.95" customHeight="1" spans="1:6">
      <c r="A11" s="14" t="s">
        <v>201</v>
      </c>
      <c r="B11" s="57" t="s">
        <v>263</v>
      </c>
      <c r="C11" s="58">
        <f t="shared" si="0"/>
        <v>81.11</v>
      </c>
      <c r="D11" s="58">
        <v>78.71</v>
      </c>
      <c r="E11" s="33">
        <v>2.4</v>
      </c>
      <c r="F11" s="28"/>
    </row>
    <row r="12" ht="21.95" customHeight="1" spans="1:6">
      <c r="A12" s="14" t="s">
        <v>201</v>
      </c>
      <c r="B12" s="57" t="s">
        <v>263</v>
      </c>
      <c r="C12" s="58">
        <f t="shared" si="0"/>
        <v>46.7</v>
      </c>
      <c r="D12" s="58">
        <v>45.2</v>
      </c>
      <c r="E12" s="33">
        <v>1.5</v>
      </c>
      <c r="F12" s="28"/>
    </row>
    <row r="13" ht="21.95" customHeight="1" spans="1:6">
      <c r="A13" s="14" t="s">
        <v>205</v>
      </c>
      <c r="B13" s="57" t="s">
        <v>264</v>
      </c>
      <c r="C13" s="58">
        <f t="shared" si="0"/>
        <v>31.08</v>
      </c>
      <c r="D13" s="58">
        <v>30.18</v>
      </c>
      <c r="E13" s="33">
        <v>0.9</v>
      </c>
      <c r="F13" s="28"/>
    </row>
    <row r="14" ht="21.95" customHeight="1" spans="1:6">
      <c r="A14" s="14" t="s">
        <v>205</v>
      </c>
      <c r="B14" s="57" t="s">
        <v>264</v>
      </c>
      <c r="C14" s="58">
        <f t="shared" si="0"/>
        <v>69.1</v>
      </c>
      <c r="D14" s="58">
        <v>67</v>
      </c>
      <c r="E14" s="33">
        <v>2.1</v>
      </c>
      <c r="F14" s="28"/>
    </row>
    <row r="15" ht="21.95" customHeight="1" spans="1:6">
      <c r="A15" s="14" t="s">
        <v>205</v>
      </c>
      <c r="B15" s="57" t="s">
        <v>264</v>
      </c>
      <c r="C15" s="58">
        <f t="shared" si="0"/>
        <v>40.73</v>
      </c>
      <c r="D15" s="58">
        <v>39.53</v>
      </c>
      <c r="E15" s="33">
        <v>1.2</v>
      </c>
      <c r="F15" s="28"/>
    </row>
    <row r="16" ht="21.95" customHeight="1" spans="1:6">
      <c r="A16" s="14" t="s">
        <v>209</v>
      </c>
      <c r="B16" s="57" t="s">
        <v>265</v>
      </c>
      <c r="C16" s="58">
        <f t="shared" si="0"/>
        <v>95.46</v>
      </c>
      <c r="D16" s="58">
        <v>92.46</v>
      </c>
      <c r="E16" s="33">
        <v>3</v>
      </c>
      <c r="F16" s="28"/>
    </row>
    <row r="17" ht="21.95" customHeight="1" spans="1:6">
      <c r="A17" s="14" t="s">
        <v>213</v>
      </c>
      <c r="B17" s="57" t="s">
        <v>266</v>
      </c>
      <c r="C17" s="58">
        <f t="shared" si="0"/>
        <v>23.76</v>
      </c>
      <c r="D17" s="58">
        <v>22.86</v>
      </c>
      <c r="E17" s="33">
        <v>0.9</v>
      </c>
      <c r="F17" s="45"/>
    </row>
    <row r="18" ht="21.95" customHeight="1" spans="1:6">
      <c r="A18" s="45"/>
      <c r="B18" s="45"/>
      <c r="C18" s="58"/>
      <c r="D18" s="58"/>
      <c r="E18" s="33"/>
      <c r="F18" s="45"/>
    </row>
  </sheetData>
  <mergeCells count="1">
    <mergeCell ref="A2:F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封皮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2018-02-12T03:32:00Z</dcterms:created>
  <cp:lastPrinted>2018-02-26T03:17:00Z</cp:lastPrinted>
  <dcterms:modified xsi:type="dcterms:W3CDTF">2018-05-11T07:30:49Z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